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610"/>
  <workbookPr showInkAnnotation="0" autoCompressPictures="0"/>
  <mc:AlternateContent xmlns:mc="http://schemas.openxmlformats.org/markup-compatibility/2006">
    <mc:Choice Requires="x15">
      <x15ac:absPath xmlns:x15ac="http://schemas.microsoft.com/office/spreadsheetml/2010/11/ac" url="/Users/edwardbeaver/Documents/Teach Temple/Control Course/5121-2016F OnLine/Assignments 5121-2016F/"/>
    </mc:Choice>
  </mc:AlternateContent>
  <bookViews>
    <workbookView xWindow="-22120" yWindow="-10400" windowWidth="19800" windowHeight="12580" tabRatio="500"/>
  </bookViews>
  <sheets>
    <sheet name="Part 1" sheetId="7" r:id="rId1"/>
    <sheet name="Part 2" sheetId="2" r:id="rId2"/>
    <sheet name="Part 3" sheetId="5" r:id="rId3"/>
    <sheet name="Part 4" sheetId="6" r:id="rId4"/>
  </sheets>
  <definedNames>
    <definedName name="_xlnm.Print_Titles" localSheetId="1">'Part 2'!$2:$3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 i="6" l="1"/>
  <c r="F4" i="6"/>
  <c r="F5" i="6"/>
  <c r="F6" i="6"/>
  <c r="F7" i="6"/>
  <c r="F8" i="6"/>
  <c r="F9" i="6"/>
  <c r="F12" i="6"/>
  <c r="N4" i="5"/>
  <c r="N5" i="5"/>
  <c r="N6" i="5"/>
  <c r="N7" i="5"/>
  <c r="N8" i="5"/>
  <c r="N9" i="5"/>
  <c r="N10" i="5"/>
  <c r="N11" i="5"/>
  <c r="N12" i="5"/>
  <c r="N13" i="5"/>
  <c r="N14" i="5"/>
  <c r="N15" i="5"/>
  <c r="N16" i="5"/>
  <c r="N3" i="5"/>
  <c r="N23" i="5"/>
  <c r="P4" i="2"/>
  <c r="P5" i="2"/>
  <c r="P6" i="2"/>
  <c r="P7" i="2"/>
  <c r="P8" i="2"/>
  <c r="P9" i="2"/>
  <c r="P10" i="2"/>
  <c r="P11" i="2"/>
  <c r="P12" i="2"/>
  <c r="P13" i="2"/>
  <c r="P14" i="2"/>
  <c r="P15" i="2"/>
  <c r="P16" i="2"/>
  <c r="P17" i="2"/>
  <c r="P18" i="2"/>
  <c r="P19" i="2"/>
  <c r="P20" i="2"/>
  <c r="P21" i="2"/>
  <c r="P22" i="2"/>
  <c r="P23" i="2"/>
  <c r="P24" i="2"/>
  <c r="P25" i="2"/>
  <c r="P26" i="2"/>
  <c r="P27" i="2"/>
  <c r="P28" i="2"/>
  <c r="P29" i="2"/>
  <c r="P33" i="2"/>
  <c r="F5" i="7"/>
  <c r="F6" i="7"/>
  <c r="F7" i="7"/>
  <c r="F10" i="7"/>
  <c r="F11" i="7"/>
  <c r="F12" i="7"/>
  <c r="F15" i="7"/>
  <c r="F16" i="7"/>
  <c r="F17" i="7"/>
  <c r="F20" i="7"/>
  <c r="F21" i="7"/>
  <c r="F22" i="7"/>
  <c r="F25" i="7"/>
  <c r="F26" i="7"/>
  <c r="F27" i="7"/>
  <c r="F31" i="7"/>
  <c r="F32" i="7"/>
  <c r="F33" i="7"/>
  <c r="F34" i="7"/>
  <c r="F36" i="7"/>
  <c r="F37" i="7"/>
  <c r="F38" i="7"/>
  <c r="F39" i="7"/>
  <c r="F41" i="7"/>
  <c r="F42" i="7"/>
  <c r="F43" i="7"/>
  <c r="F44" i="7"/>
  <c r="F47" i="7"/>
  <c r="S11" i="7"/>
  <c r="M5" i="7"/>
  <c r="M6" i="7"/>
  <c r="M7" i="7"/>
  <c r="M10" i="7"/>
  <c r="M11" i="7"/>
  <c r="M12" i="7"/>
  <c r="M15" i="7"/>
  <c r="M16" i="7"/>
  <c r="M17" i="7"/>
  <c r="M20" i="7"/>
  <c r="M21" i="7"/>
  <c r="M22" i="7"/>
  <c r="M25" i="7"/>
  <c r="M26" i="7"/>
  <c r="M27" i="7"/>
  <c r="M32" i="7"/>
  <c r="M33" i="7"/>
  <c r="M34" i="7"/>
  <c r="M37" i="7"/>
  <c r="M38" i="7"/>
  <c r="M39" i="7"/>
  <c r="M42" i="7"/>
  <c r="M43" i="7"/>
  <c r="M44" i="7"/>
  <c r="M47" i="7"/>
  <c r="S12" i="7"/>
  <c r="S13" i="7"/>
  <c r="S14" i="7"/>
  <c r="S15" i="7"/>
  <c r="S17" i="7"/>
  <c r="G3" i="6"/>
  <c r="G4" i="6"/>
  <c r="G5" i="6"/>
  <c r="G6" i="6"/>
  <c r="G7" i="6"/>
  <c r="G8" i="6"/>
  <c r="G9" i="6"/>
  <c r="G12" i="6"/>
  <c r="T15" i="7"/>
  <c r="H12" i="6"/>
  <c r="R15" i="7"/>
  <c r="O3" i="5"/>
  <c r="O4" i="5"/>
  <c r="O5" i="5"/>
  <c r="O6" i="5"/>
  <c r="O7" i="5"/>
  <c r="O8" i="5"/>
  <c r="O9" i="5"/>
  <c r="O10" i="5"/>
  <c r="O11" i="5"/>
  <c r="O12" i="5"/>
  <c r="O13" i="5"/>
  <c r="O14" i="5"/>
  <c r="O15" i="5"/>
  <c r="O16" i="5"/>
  <c r="O23" i="5"/>
  <c r="T14" i="7"/>
  <c r="R14" i="7"/>
  <c r="Q4" i="2"/>
  <c r="Q5" i="2"/>
  <c r="Q6" i="2"/>
  <c r="Q7" i="2"/>
  <c r="Q8" i="2"/>
  <c r="Q9" i="2"/>
  <c r="Q10" i="2"/>
  <c r="Q11" i="2"/>
  <c r="Q12" i="2"/>
  <c r="Q13" i="2"/>
  <c r="Q14" i="2"/>
  <c r="Q15" i="2"/>
  <c r="Q16" i="2"/>
  <c r="Q17" i="2"/>
  <c r="Q18" i="2"/>
  <c r="Q19" i="2"/>
  <c r="Q20" i="2"/>
  <c r="Q21" i="2"/>
  <c r="Q22" i="2"/>
  <c r="Q23" i="2"/>
  <c r="Q24" i="2"/>
  <c r="Q25" i="2"/>
  <c r="Q26" i="2"/>
  <c r="Q27" i="2"/>
  <c r="Q28" i="2"/>
  <c r="Q29" i="2"/>
  <c r="Q33" i="2"/>
  <c r="T13" i="7"/>
  <c r="R13" i="7"/>
  <c r="N44" i="7"/>
  <c r="N43" i="7"/>
  <c r="N42" i="7"/>
  <c r="N5" i="7"/>
  <c r="N6" i="7"/>
  <c r="N7" i="7"/>
  <c r="N10" i="7"/>
  <c r="N11" i="7"/>
  <c r="N12" i="7"/>
  <c r="N15" i="7"/>
  <c r="N16" i="7"/>
  <c r="N17" i="7"/>
  <c r="N20" i="7"/>
  <c r="N21" i="7"/>
  <c r="N22" i="7"/>
  <c r="N25" i="7"/>
  <c r="N26" i="7"/>
  <c r="N27" i="7"/>
  <c r="N32" i="7"/>
  <c r="N33" i="7"/>
  <c r="N34" i="7"/>
  <c r="N37" i="7"/>
  <c r="N38" i="7"/>
  <c r="N39" i="7"/>
  <c r="N47" i="7"/>
  <c r="T12" i="7"/>
  <c r="R12" i="7"/>
  <c r="G44" i="7"/>
  <c r="G43" i="7"/>
  <c r="G42" i="7"/>
  <c r="G41" i="7"/>
  <c r="G39" i="7"/>
  <c r="G38" i="7"/>
  <c r="G37" i="7"/>
  <c r="G36" i="7"/>
  <c r="G34" i="7"/>
  <c r="G33" i="7"/>
  <c r="G32" i="7"/>
  <c r="G31" i="7"/>
  <c r="G27" i="7"/>
  <c r="G26" i="7"/>
  <c r="G25" i="7"/>
  <c r="G22" i="7"/>
  <c r="G21" i="7"/>
  <c r="G20" i="7"/>
  <c r="G17" i="7"/>
  <c r="G16" i="7"/>
  <c r="G15" i="7"/>
  <c r="G12" i="7"/>
  <c r="G11" i="7"/>
  <c r="G10" i="7"/>
  <c r="G5" i="7"/>
  <c r="G6" i="7"/>
  <c r="G7" i="7"/>
  <c r="G47" i="7"/>
  <c r="T11" i="7"/>
  <c r="R11" i="7"/>
  <c r="T17" i="7"/>
</calcChain>
</file>

<file path=xl/sharedStrings.xml><?xml version="1.0" encoding="utf-8"?>
<sst xmlns="http://schemas.openxmlformats.org/spreadsheetml/2006/main" count="294" uniqueCount="114">
  <si>
    <t>CONTROL 1:</t>
  </si>
  <si>
    <t>CONTROL 2:</t>
  </si>
  <si>
    <t>CONTROL 3:</t>
  </si>
  <si>
    <t>RISK 1:</t>
  </si>
  <si>
    <t>Employees in the shipping department steal goods from the company inventory while picking goods for shipment to a customer.</t>
  </si>
  <si>
    <t>RISK 2:</t>
  </si>
  <si>
    <t>The employee making the bank deposit alters the deposit slip and keeps some of the cash that was to be deposited in the bank.</t>
  </si>
  <si>
    <t>A GBI employee creates fake sales returns and issues cash refunds even though no goods were purchased by the customer and no goods are returned.  The GBI employee pockets the money from the refund.</t>
  </si>
  <si>
    <t>RISK 3:</t>
  </si>
  <si>
    <t>The employee that picks and packs the goods is lazy and uses the picking list as the shipping report even though some of the items were not available and weren’t included in the shipment.</t>
  </si>
  <si>
    <t>RISK 4:</t>
  </si>
  <si>
    <t xml:space="preserve">An employee that receives customer payments commits lapping fraud by diverting a payment from the customer’s account and concealing it by posting payment from a different customer to the account. </t>
  </si>
  <si>
    <t>RISK 5:</t>
  </si>
  <si>
    <t>RISK 6:</t>
  </si>
  <si>
    <t>RISK 7:</t>
  </si>
  <si>
    <t>RISK 8:</t>
  </si>
  <si>
    <t>Identify three additional risks that you think could be serious problems for GBI.  
Using the same format as above, determine the three controls that can be used to mitigate the risk you developed.  The three controls you use can be taken from the ten controls listed in the Guide (Page 6) or you can use controls other than the ten on the list.  
In this part of the assignment you will be graded on the importance of the risk to GBI and the appropriateness of the three controls you employ to mitigate the risk.</t>
  </si>
  <si>
    <t>Task Assignment</t>
  </si>
  <si>
    <t>Sales Rep</t>
  </si>
  <si>
    <t>Sales Support Staff</t>
  </si>
  <si>
    <t>Accounts Receivable</t>
  </si>
  <si>
    <t>Inventory Clerk</t>
  </si>
  <si>
    <t>Shipping Clerk</t>
  </si>
  <si>
    <t>Billing Clerk</t>
  </si>
  <si>
    <t>√</t>
  </si>
  <si>
    <t>#</t>
  </si>
  <si>
    <t>A customer sends a purchase order for off-road bicycles to a GBI employee</t>
  </si>
  <si>
    <t>A GBI employee compares the customer’s purchase order to determine if the customer’s master data is in the system and is correct.</t>
  </si>
  <si>
    <t>If the customer master data is not in the system or is incorrect, then the master sales and distribution data for the customer is entered by a GBI employee.</t>
  </si>
  <si>
    <t>If the customer master data is not in the system or is incorrect, then the financial data (such as banking information and GBI reconciliation account) for the customer is entered by a GBI employee.</t>
  </si>
  <si>
    <t>If the customer master data is not in the system, then a GBI employee checks the credit rating of the customer and assigns a credit limit and credit terms.</t>
  </si>
  <si>
    <t>A GBI employee checks inventory availability.</t>
  </si>
  <si>
    <t>If the customer can be extended credit and inventory is available, a GBI employee takes the customer’s purchase order and creates a sales order.</t>
  </si>
  <si>
    <t>A GBI employee creates an order acknowledgement and sends it to the customer.</t>
  </si>
  <si>
    <t>A GBI employee records the sales order. </t>
  </si>
  <si>
    <t>A GBI employee creates a picking ticket to fill the customer’s order.</t>
  </si>
  <si>
    <t>A GBI employee picks the goods (the bicycles) from the picking ticket.</t>
  </si>
  <si>
    <t>A GBI employee creates a packing slip and a mailing label.</t>
  </si>
  <si>
    <t xml:space="preserve">A GBI employee puts the packing slip into the reinforced container with the goods, seals the container and adheres the mailing label to the container. </t>
  </si>
  <si>
    <t>A GBI employee moves the goods from the inventory control area to the shipping dock</t>
  </si>
  <si>
    <t>A GBI employee creates a shipping manifest</t>
  </si>
  <si>
    <t>A GBI employee places the goods on the truck to be shipped</t>
  </si>
  <si>
    <t>A GBI employee gives the shipping manifest to the truck driver</t>
  </si>
  <si>
    <t>A GBI employee creates a shipping document to show that the goods have been shipped</t>
  </si>
  <si>
    <t>A GBI employee records that the goods have been shipped</t>
  </si>
  <si>
    <t>A GBI employee creates an invoice with a remittance advice and sends it to the customer</t>
  </si>
  <si>
    <t>A GBI employee receives the payment from the customer with the returned remittance advice</t>
  </si>
  <si>
    <t>A GBI employee records the payment from the customer</t>
  </si>
  <si>
    <t>A GBI employee takes all of the payments for that day and makes up a deposit slip for the bank</t>
  </si>
  <si>
    <t>A GBI employee deposits the cash in the bank.</t>
  </si>
  <si>
    <t>A GBI employee records the bank deposit.</t>
  </si>
  <si>
    <t>A GBI employee reconciles bank deposits with the cash receipts on a daily basis.</t>
  </si>
  <si>
    <t>Task</t>
  </si>
  <si>
    <t>Document   /              Person</t>
  </si>
  <si>
    <t>Sales Employee</t>
  </si>
  <si>
    <t>Person 2</t>
  </si>
  <si>
    <t>Person 3</t>
  </si>
  <si>
    <t xml:space="preserve"> </t>
  </si>
  <si>
    <t>Customer general sales master data</t>
  </si>
  <si>
    <t>Customer financial master data</t>
  </si>
  <si>
    <t>Customer credit master data</t>
  </si>
  <si>
    <t>Credit authorization</t>
  </si>
  <si>
    <t>Sales order</t>
  </si>
  <si>
    <t>Sales order acknowledgement</t>
  </si>
  <si>
    <t>Picking ticket</t>
  </si>
  <si>
    <t>Packing slip</t>
  </si>
  <si>
    <t>Shipping manifest</t>
  </si>
  <si>
    <t>Shipping report</t>
  </si>
  <si>
    <t>Invoice</t>
  </si>
  <si>
    <t>Record of payment from customer</t>
  </si>
  <si>
    <t>Bank deposit slip</t>
  </si>
  <si>
    <t>Bank statement</t>
  </si>
  <si>
    <t>C, R, U</t>
  </si>
  <si>
    <t>R</t>
  </si>
  <si>
    <t>C, R, U, A</t>
  </si>
  <si>
    <t>Question</t>
  </si>
  <si>
    <t>Answer</t>
  </si>
  <si>
    <t>Explain the logic behind an ignorance control.  If this was the only control for a specific set of risks, do you think that it would be an effective control?  Explain your answer.</t>
  </si>
  <si>
    <t xml:space="preserve">Choose one of the tasks under the Periodic and Closing Activities and explain what the task is. </t>
  </si>
  <si>
    <t>Based on your examination of the SAP roles and authorizations, can you tell what a person’s job title and responsibilities might be for each of these profiles? Explain.</t>
  </si>
  <si>
    <r>
      <t xml:space="preserve">Get to the roles screen by the following path:
 - </t>
    </r>
    <r>
      <rPr>
        <i/>
        <sz val="12"/>
        <rFont val="Arial"/>
      </rPr>
      <t>Tools -&gt; Administration -&gt; User Maintenance -&gt; Role Administration -&gt; Roles</t>
    </r>
    <r>
      <rPr>
        <sz val="12"/>
        <rFont val="Arial"/>
      </rPr>
      <t xml:space="preserve">
 - Enter TESTROLE in the Role screen field.  Under the Role pull down (at the top of the screen) select  </t>
    </r>
    <r>
      <rPr>
        <i/>
        <sz val="12"/>
        <rFont val="Arial"/>
      </rPr>
      <t>Create -&gt; Role</t>
    </r>
    <r>
      <rPr>
        <sz val="12"/>
        <rFont val="Arial"/>
      </rPr>
      <t xml:space="preserve">
Question 4.7: What happened?  Why?</t>
    </r>
  </si>
  <si>
    <t>Your Names:</t>
  </si>
  <si>
    <t>Temple IDs:</t>
  </si>
  <si>
    <t>How the Control Mitigates the Risk</t>
  </si>
  <si>
    <t>Remarks</t>
  </si>
  <si>
    <t>OK?</t>
  </si>
  <si>
    <t>Weight</t>
  </si>
  <si>
    <t>Score</t>
  </si>
  <si>
    <t>Category</t>
  </si>
  <si>
    <t>Comments</t>
  </si>
  <si>
    <t>Q1: Risks</t>
  </si>
  <si>
    <t>Total</t>
  </si>
  <si>
    <t>Q1: Controls</t>
  </si>
  <si>
    <t>Q2: SOD</t>
  </si>
  <si>
    <t>Q3: Security</t>
  </si>
  <si>
    <t>Q4: Questions</t>
  </si>
  <si>
    <t>Maximum</t>
  </si>
  <si>
    <t>Description</t>
  </si>
  <si>
    <t>Authorization Level</t>
  </si>
  <si>
    <r>
      <rPr>
        <b/>
        <sz val="12"/>
        <color theme="1"/>
        <rFont val="Times New Roman"/>
      </rPr>
      <t>C</t>
    </r>
    <r>
      <rPr>
        <sz val="12"/>
        <color theme="1"/>
        <rFont val="Times New Roman"/>
      </rPr>
      <t>reate</t>
    </r>
  </si>
  <si>
    <r>
      <rPr>
        <b/>
        <sz val="12"/>
        <color theme="1"/>
        <rFont val="Times New Roman"/>
      </rPr>
      <t>R</t>
    </r>
    <r>
      <rPr>
        <sz val="12"/>
        <color theme="1"/>
        <rFont val="Times New Roman"/>
      </rPr>
      <t xml:space="preserve">ead </t>
    </r>
  </si>
  <si>
    <t>User can create a new document and store that document on the system</t>
  </si>
  <si>
    <t>User has access to the document in order to see / display its contents</t>
  </si>
  <si>
    <r>
      <rPr>
        <b/>
        <sz val="12"/>
        <color theme="1"/>
        <rFont val="Times New Roman"/>
      </rPr>
      <t>U</t>
    </r>
    <r>
      <rPr>
        <sz val="12"/>
        <color theme="1"/>
        <rFont val="Times New Roman"/>
      </rPr>
      <t>pdate</t>
    </r>
  </si>
  <si>
    <t>user can change or edit an existing document – this authorization allows the user to void a document,</t>
  </si>
  <si>
    <r>
      <rPr>
        <b/>
        <sz val="12"/>
        <color theme="1"/>
        <rFont val="Times New Roman"/>
      </rPr>
      <t>D</t>
    </r>
    <r>
      <rPr>
        <sz val="12"/>
        <color theme="1"/>
        <rFont val="Times New Roman"/>
      </rPr>
      <t>elete</t>
    </r>
  </si>
  <si>
    <t>User can eliminate the document from the system – this is an authorization that should be used</t>
  </si>
  <si>
    <t xml:space="preserve">  sparingly since it eliminates the transaction</t>
  </si>
  <si>
    <t xml:space="preserve">  but it does not allow a user to create a document or delete a document</t>
  </si>
  <si>
    <r>
      <rPr>
        <b/>
        <sz val="12"/>
        <color theme="1"/>
        <rFont val="Times New Roman"/>
      </rPr>
      <t>A</t>
    </r>
    <r>
      <rPr>
        <sz val="12"/>
        <color theme="1"/>
        <rFont val="Times New Roman"/>
      </rPr>
      <t xml:space="preserve">uthorize / </t>
    </r>
    <r>
      <rPr>
        <b/>
        <sz val="12"/>
        <color theme="1"/>
        <rFont val="Times New Roman"/>
      </rPr>
      <t>A</t>
    </r>
    <r>
      <rPr>
        <sz val="12"/>
        <color theme="1"/>
        <rFont val="Times New Roman"/>
      </rPr>
      <t>pproved</t>
    </r>
  </si>
  <si>
    <t>User can signify the document is authorized / approved and should go on to the next step of the process</t>
  </si>
  <si>
    <t xml:space="preserve">What activity authorization does the AR Supervisor not have for Account Types? Why do you think the AR Supervisor would be restricted from these authorizations for this accounting document? </t>
  </si>
  <si>
    <t>What are the transaction codes and related activity descriptions contained in the authorization: Credit Management: Authorization for Credit Control Area</t>
  </si>
  <si>
    <t xml:space="preserve">Using steps outlined in Pages 18 -23 look at the authorizations for roles: 
    - AR Supervisor SAP_AIO_AR_CLERK-K
    - AR Accountant SAP_AIO_AR_CLERK-S
What activities and authorizations differ between the two roles?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</si>
</sst>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7" x14ac:knownFonts="1">
    <font>
      <sz val="12"/>
      <color theme="1"/>
      <name val="Calibri"/>
      <family val="2"/>
      <scheme val="minor"/>
    </font>
    <font>
      <sz val="12"/>
      <color theme="1"/>
      <name val="Calibri"/>
      <family val="2"/>
      <scheme val="minor"/>
    </font>
    <font>
      <sz val="12"/>
      <color theme="1"/>
      <name val="Times New Roman"/>
    </font>
    <font>
      <u/>
      <sz val="12"/>
      <color theme="10"/>
      <name val="Calibri"/>
      <family val="2"/>
      <scheme val="minor"/>
    </font>
    <font>
      <u/>
      <sz val="12"/>
      <color theme="11"/>
      <name val="Calibri"/>
      <family val="2"/>
      <scheme val="minor"/>
    </font>
    <font>
      <b/>
      <sz val="12"/>
      <color theme="1"/>
      <name val="Times New Roman"/>
    </font>
    <font>
      <b/>
      <sz val="12"/>
      <color theme="1"/>
      <name val="Calibri"/>
      <family val="2"/>
      <scheme val="minor"/>
    </font>
    <font>
      <b/>
      <sz val="10"/>
      <color theme="1"/>
      <name val="Arial"/>
    </font>
    <font>
      <b/>
      <i/>
      <sz val="10"/>
      <color theme="1"/>
      <name val="Arial"/>
    </font>
    <font>
      <sz val="10"/>
      <name val="Arial"/>
    </font>
    <font>
      <i/>
      <sz val="12"/>
      <color theme="1"/>
      <name val="Times New Roman"/>
    </font>
    <font>
      <sz val="12"/>
      <name val="Arial"/>
    </font>
    <font>
      <b/>
      <sz val="12"/>
      <name val="Arial"/>
      <family val="2"/>
    </font>
    <font>
      <i/>
      <sz val="12"/>
      <name val="Arial"/>
    </font>
    <font>
      <sz val="8"/>
      <name val="Calibri"/>
      <family val="2"/>
      <scheme val="minor"/>
    </font>
    <font>
      <sz val="10"/>
      <color theme="1"/>
      <name val="Arial"/>
    </font>
    <font>
      <b/>
      <sz val="10"/>
      <name val="Arial"/>
      <family val="2"/>
    </font>
  </fonts>
  <fills count="4">
    <fill>
      <patternFill patternType="none"/>
    </fill>
    <fill>
      <patternFill patternType="gray125"/>
    </fill>
    <fill>
      <patternFill patternType="solid">
        <fgColor rgb="FFFFFAAE"/>
        <bgColor indexed="64"/>
      </patternFill>
    </fill>
    <fill>
      <patternFill patternType="solid">
        <fgColor theme="0" tint="-0.14999847407452621"/>
        <bgColor indexed="64"/>
      </patternFill>
    </fill>
  </fills>
  <borders count="62">
    <border>
      <left/>
      <right/>
      <top/>
      <bottom/>
      <diagonal/>
    </border>
    <border>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style="medium">
        <color rgb="FF000000"/>
      </right>
      <top/>
      <bottom style="thick">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ck">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rgb="FF000000"/>
      </left>
      <right style="thick">
        <color rgb="FF000000"/>
      </right>
      <top/>
      <bottom style="medium">
        <color rgb="FF000000"/>
      </bottom>
      <diagonal/>
    </border>
    <border>
      <left style="medium">
        <color auto="1"/>
      </left>
      <right style="medium">
        <color rgb="FF000000"/>
      </right>
      <top style="thick">
        <color auto="1"/>
      </top>
      <bottom style="thick">
        <color auto="1"/>
      </bottom>
      <diagonal/>
    </border>
    <border>
      <left/>
      <right style="medium">
        <color rgb="FF000000"/>
      </right>
      <top style="thick">
        <color auto="1"/>
      </top>
      <bottom style="thick">
        <color auto="1"/>
      </bottom>
      <diagonal/>
    </border>
    <border>
      <left style="medium">
        <color rgb="FF000000"/>
      </left>
      <right style="medium">
        <color rgb="FF000000"/>
      </right>
      <top style="thick">
        <color auto="1"/>
      </top>
      <bottom style="thick">
        <color auto="1"/>
      </bottom>
      <diagonal/>
    </border>
    <border>
      <left style="medium">
        <color rgb="FF000000"/>
      </left>
      <right/>
      <top style="thick">
        <color auto="1"/>
      </top>
      <bottom style="thick">
        <color auto="1"/>
      </bottom>
      <diagonal/>
    </border>
    <border>
      <left style="thick">
        <color rgb="FF000000"/>
      </left>
      <right/>
      <top/>
      <bottom style="medium">
        <color rgb="FF000000"/>
      </bottom>
      <diagonal/>
    </border>
    <border>
      <left style="medium">
        <color rgb="FF000000"/>
      </left>
      <right style="thick">
        <color rgb="FF000000"/>
      </right>
      <top style="thick">
        <color auto="1"/>
      </top>
      <bottom style="medium">
        <color rgb="FF000000"/>
      </bottom>
      <diagonal/>
    </border>
    <border>
      <left style="medium">
        <color rgb="FF000000"/>
      </left>
      <right style="thick">
        <color rgb="FF000000"/>
      </right>
      <top/>
      <bottom style="thick">
        <color rgb="FF000000"/>
      </bottom>
      <diagonal/>
    </border>
    <border>
      <left style="medium">
        <color rgb="FF000000"/>
      </left>
      <right style="thick">
        <color rgb="FF000000"/>
      </right>
      <top style="thick">
        <color auto="1"/>
      </top>
      <bottom style="thick">
        <color auto="1"/>
      </bottom>
      <diagonal/>
    </border>
    <border>
      <left style="thick">
        <color auto="1"/>
      </left>
      <right style="medium">
        <color rgb="FF000000"/>
      </right>
      <top/>
      <bottom style="medium">
        <color rgb="FF000000"/>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thick">
        <color auto="1"/>
      </left>
      <right style="medium">
        <color rgb="FF000000"/>
      </right>
      <top/>
      <bottom style="thick">
        <color auto="1"/>
      </bottom>
      <diagonal/>
    </border>
    <border>
      <left/>
      <right style="medium">
        <color rgb="FF000000"/>
      </right>
      <top/>
      <bottom style="thick">
        <color auto="1"/>
      </bottom>
      <diagonal/>
    </border>
    <border>
      <left style="medium">
        <color rgb="FF000000"/>
      </left>
      <right style="medium">
        <color rgb="FF000000"/>
      </right>
      <top style="medium">
        <color rgb="FF000000"/>
      </top>
      <bottom style="thick">
        <color auto="1"/>
      </bottom>
      <diagonal/>
    </border>
    <border>
      <left style="medium">
        <color rgb="FF000000"/>
      </left>
      <right/>
      <top style="medium">
        <color rgb="FF000000"/>
      </top>
      <bottom style="thick">
        <color auto="1"/>
      </bottom>
      <diagonal/>
    </border>
    <border>
      <left style="medium">
        <color rgb="FF000000"/>
      </left>
      <right style="thick">
        <color auto="1"/>
      </right>
      <top style="medium">
        <color rgb="FF000000"/>
      </top>
      <bottom style="thick">
        <color auto="1"/>
      </bottom>
      <diagonal/>
    </border>
    <border>
      <left style="thick">
        <color auto="1"/>
      </left>
      <right style="medium">
        <color rgb="FF000000"/>
      </right>
      <top style="thick">
        <color auto="1"/>
      </top>
      <bottom style="thick">
        <color auto="1"/>
      </bottom>
      <diagonal/>
    </border>
    <border>
      <left style="medium">
        <color rgb="FF000000"/>
      </left>
      <right style="thick">
        <color auto="1"/>
      </right>
      <top style="thick">
        <color auto="1"/>
      </top>
      <bottom style="thick">
        <color auto="1"/>
      </bottom>
      <diagonal/>
    </border>
    <border>
      <left/>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diagonal/>
    </border>
    <border>
      <left/>
      <right/>
      <top style="medium">
        <color auto="1"/>
      </top>
      <bottom/>
      <diagonal/>
    </border>
    <border>
      <left/>
      <right style="thin">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bottom style="thin">
        <color auto="1"/>
      </bottom>
      <diagonal/>
    </border>
    <border>
      <left/>
      <right style="thick">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6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61">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vertical="center" wrapText="1"/>
    </xf>
    <xf numFmtId="0" fontId="5"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2" fillId="2" borderId="1" xfId="0" applyFont="1" applyFill="1" applyBorder="1" applyAlignment="1">
      <alignment vertical="center" wrapText="1"/>
    </xf>
    <xf numFmtId="0" fontId="2" fillId="0" borderId="0" xfId="0" applyFont="1" applyBorder="1" applyAlignment="1">
      <alignment horizontal="right" vertical="center"/>
    </xf>
    <xf numFmtId="0" fontId="0" fillId="0" borderId="0" xfId="0" applyFill="1" applyBorder="1" applyAlignment="1">
      <alignment vertical="center" wrapText="1"/>
    </xf>
    <xf numFmtId="0" fontId="7" fillId="0" borderId="5" xfId="0" applyFont="1" applyBorder="1" applyAlignment="1">
      <alignment horizontal="center"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left" vertical="center" wrapText="1"/>
    </xf>
    <xf numFmtId="0" fontId="7" fillId="0" borderId="17"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left" vertical="center" wrapText="1"/>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horizontal="center"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wrapText="1"/>
    </xf>
    <xf numFmtId="0" fontId="10" fillId="0" borderId="0" xfId="0" applyFont="1" applyAlignment="1">
      <alignment vertical="center"/>
    </xf>
    <xf numFmtId="0" fontId="11" fillId="0" borderId="0" xfId="21" applyFont="1" applyAlignment="1">
      <alignment horizontal="center" vertical="center"/>
    </xf>
    <xf numFmtId="0" fontId="11" fillId="0" borderId="0" xfId="21" applyFont="1" applyAlignment="1">
      <alignment wrapText="1"/>
    </xf>
    <xf numFmtId="0" fontId="11" fillId="0" borderId="0" xfId="21" applyFont="1"/>
    <xf numFmtId="0" fontId="12" fillId="0" borderId="0" xfId="21" applyFont="1" applyAlignment="1">
      <alignment horizontal="center" vertical="center"/>
    </xf>
    <xf numFmtId="0" fontId="12" fillId="0" borderId="0" xfId="21" applyFont="1" applyAlignment="1">
      <alignment horizontal="center" wrapText="1"/>
    </xf>
    <xf numFmtId="0" fontId="12" fillId="0" borderId="0" xfId="21" applyFont="1" applyAlignment="1">
      <alignment horizontal="center"/>
    </xf>
    <xf numFmtId="0" fontId="11" fillId="0" borderId="36" xfId="21" applyFont="1" applyBorder="1" applyAlignment="1">
      <alignment horizontal="center" vertical="center"/>
    </xf>
    <xf numFmtId="0" fontId="11" fillId="0" borderId="36" xfId="21" applyFont="1" applyBorder="1" applyAlignment="1">
      <alignment wrapText="1"/>
    </xf>
    <xf numFmtId="0" fontId="1" fillId="2" borderId="3" xfId="0" applyFont="1" applyFill="1" applyBorder="1" applyAlignment="1">
      <alignment vertical="center" wrapText="1"/>
    </xf>
    <xf numFmtId="0" fontId="11" fillId="0" borderId="3" xfId="21" applyFont="1" applyBorder="1" applyAlignment="1">
      <alignment horizontal="center" vertical="center"/>
    </xf>
    <xf numFmtId="0" fontId="11" fillId="0" borderId="3" xfId="21" applyFont="1" applyBorder="1" applyAlignment="1">
      <alignment wrapText="1"/>
    </xf>
    <xf numFmtId="0" fontId="6" fillId="0" borderId="0" xfId="0" applyFont="1" applyAlignment="1">
      <alignment horizontal="right" vertical="center"/>
    </xf>
    <xf numFmtId="0" fontId="2" fillId="0" borderId="0" xfId="0" applyFont="1" applyAlignment="1">
      <alignment horizontal="lef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0" fillId="0" borderId="0" xfId="0" applyAlignment="1">
      <alignment wrapText="1"/>
    </xf>
    <xf numFmtId="0" fontId="6" fillId="0" borderId="0" xfId="0" applyFont="1" applyAlignment="1">
      <alignment horizontal="right" vertical="center" wrapText="1"/>
    </xf>
    <xf numFmtId="0" fontId="6" fillId="0" borderId="0" xfId="0" applyFont="1" applyAlignment="1">
      <alignment wrapText="1"/>
    </xf>
    <xf numFmtId="0" fontId="15" fillId="0" borderId="17" xfId="0" applyFont="1" applyBorder="1" applyAlignment="1">
      <alignmen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vertical="center" wrapText="1"/>
    </xf>
    <xf numFmtId="0" fontId="12" fillId="0" borderId="0" xfId="0" applyFont="1" applyAlignment="1">
      <alignment horizontal="center" vertical="center"/>
    </xf>
    <xf numFmtId="2" fontId="12" fillId="0" borderId="0" xfId="0" applyNumberFormat="1" applyFont="1" applyAlignment="1">
      <alignment horizontal="center" vertical="center"/>
    </xf>
    <xf numFmtId="0" fontId="12"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vertical="center" wrapText="1"/>
    </xf>
    <xf numFmtId="0" fontId="2" fillId="3" borderId="0" xfId="0" applyFont="1" applyFill="1" applyBorder="1" applyAlignment="1">
      <alignment vertical="center" wrapText="1"/>
    </xf>
    <xf numFmtId="0" fontId="0" fillId="3" borderId="0" xfId="0" applyFill="1"/>
    <xf numFmtId="164" fontId="0" fillId="0" borderId="0" xfId="0" applyNumberFormat="1" applyAlignment="1">
      <alignment horizontal="center" vertical="center" wrapText="1"/>
    </xf>
    <xf numFmtId="0" fontId="0" fillId="0" borderId="0" xfId="0" applyAlignment="1">
      <alignment horizontal="left" vertical="top"/>
    </xf>
    <xf numFmtId="0" fontId="0" fillId="0" borderId="40" xfId="0" applyBorder="1" applyAlignment="1">
      <alignment horizontal="center" vertical="center" wrapText="1"/>
    </xf>
    <xf numFmtId="164" fontId="0" fillId="0" borderId="40" xfId="0" applyNumberFormat="1" applyBorder="1" applyAlignment="1">
      <alignment horizontal="center" vertical="center" wrapText="1"/>
    </xf>
    <xf numFmtId="0" fontId="0" fillId="0" borderId="39" xfId="0" applyBorder="1" applyAlignment="1">
      <alignment horizontal="left" vertical="top"/>
    </xf>
    <xf numFmtId="2" fontId="0" fillId="0" borderId="0" xfId="0" applyNumberFormat="1"/>
    <xf numFmtId="0" fontId="6" fillId="0" borderId="0" xfId="0" applyFont="1" applyAlignment="1">
      <alignment horizontal="right"/>
    </xf>
    <xf numFmtId="0" fontId="2" fillId="3" borderId="0" xfId="0" applyFont="1" applyFill="1" applyBorder="1" applyAlignment="1">
      <alignment horizontal="left" vertical="center" wrapText="1"/>
    </xf>
    <xf numFmtId="0" fontId="0" fillId="3" borderId="0" xfId="0" applyFill="1" applyBorder="1"/>
    <xf numFmtId="16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39" xfId="0" applyBorder="1" applyAlignment="1">
      <alignment horizontal="left" vertical="top" wrapText="1"/>
    </xf>
    <xf numFmtId="0" fontId="0" fillId="0" borderId="0" xfId="0" applyAlignment="1"/>
    <xf numFmtId="0" fontId="2" fillId="0" borderId="0" xfId="0" applyFont="1" applyBorder="1" applyAlignment="1">
      <alignment vertical="center"/>
    </xf>
    <xf numFmtId="0" fontId="0" fillId="0" borderId="0" xfId="0" applyFill="1" applyBorder="1" applyAlignment="1">
      <alignment vertical="center"/>
    </xf>
    <xf numFmtId="0" fontId="2" fillId="0" borderId="0" xfId="0" applyFont="1" applyAlignment="1">
      <alignment horizontal="left" vertical="center"/>
    </xf>
    <xf numFmtId="0" fontId="0" fillId="0" borderId="41" xfId="0" applyBorder="1" applyAlignment="1">
      <alignment horizontal="left" vertical="top" wrapText="1"/>
    </xf>
    <xf numFmtId="0" fontId="0" fillId="0" borderId="0" xfId="0" applyAlignment="1">
      <alignment horizontal="left" vertical="top" wrapText="1"/>
    </xf>
    <xf numFmtId="0" fontId="16" fillId="0" borderId="0" xfId="0" applyFont="1" applyAlignment="1">
      <alignment horizontal="center" vertical="center" wrapText="1"/>
    </xf>
    <xf numFmtId="0" fontId="16" fillId="0" borderId="0" xfId="0" applyFont="1" applyAlignment="1">
      <alignment horizontal="right" vertical="center"/>
    </xf>
    <xf numFmtId="2" fontId="0" fillId="0" borderId="0" xfId="0" applyNumberFormat="1" applyAlignment="1">
      <alignment vertical="center"/>
    </xf>
    <xf numFmtId="0" fontId="0" fillId="0" borderId="42"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center" vertical="center" wrapText="1"/>
    </xf>
    <xf numFmtId="164" fontId="0" fillId="0" borderId="45" xfId="0" applyNumberForma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left" vertical="top" wrapText="1"/>
    </xf>
    <xf numFmtId="0" fontId="0" fillId="0" borderId="47" xfId="0" applyBorder="1" applyAlignment="1">
      <alignment horizontal="center" vertical="center" wrapText="1"/>
    </xf>
    <xf numFmtId="164" fontId="0" fillId="0" borderId="36" xfId="0" applyNumberFormat="1" applyBorder="1"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left" vertical="top" wrapText="1"/>
    </xf>
    <xf numFmtId="0" fontId="12" fillId="0" borderId="49" xfId="0" applyFont="1" applyBorder="1" applyAlignment="1">
      <alignment horizontal="center"/>
    </xf>
    <xf numFmtId="2" fontId="12" fillId="0" borderId="50" xfId="0" applyNumberFormat="1" applyFont="1" applyBorder="1" applyAlignment="1">
      <alignment horizontal="center"/>
    </xf>
    <xf numFmtId="0" fontId="12" fillId="0" borderId="50" xfId="0" applyFont="1" applyBorder="1" applyAlignment="1">
      <alignment horizontal="center"/>
    </xf>
    <xf numFmtId="0" fontId="12" fillId="0" borderId="51" xfId="0" applyFont="1" applyBorder="1" applyAlignment="1">
      <alignment horizontal="center" wrapText="1"/>
    </xf>
    <xf numFmtId="0" fontId="0" fillId="0" borderId="0" xfId="0" applyAlignment="1">
      <alignment horizontal="center"/>
    </xf>
    <xf numFmtId="0" fontId="12" fillId="0" borderId="52" xfId="0" applyFont="1" applyBorder="1" applyAlignment="1">
      <alignment horizontal="center"/>
    </xf>
    <xf numFmtId="2" fontId="12" fillId="0" borderId="53" xfId="0" applyNumberFormat="1"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wrapText="1"/>
    </xf>
    <xf numFmtId="0" fontId="11" fillId="3" borderId="0" xfId="21" applyFont="1" applyFill="1"/>
    <xf numFmtId="0" fontId="12" fillId="3" borderId="0" xfId="21" applyFont="1" applyFill="1" applyAlignment="1">
      <alignment horizontal="center"/>
    </xf>
    <xf numFmtId="0" fontId="12" fillId="0" borderId="0" xfId="21" applyFont="1" applyAlignment="1">
      <alignment horizontal="right"/>
    </xf>
    <xf numFmtId="2" fontId="11" fillId="0" borderId="0" xfId="21" applyNumberFormat="1" applyFont="1"/>
    <xf numFmtId="0" fontId="12" fillId="0" borderId="55" xfId="0" applyFont="1" applyBorder="1" applyAlignment="1">
      <alignment horizontal="center" vertical="center"/>
    </xf>
    <xf numFmtId="2"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56" xfId="0" applyFont="1" applyBorder="1" applyAlignment="1">
      <alignment horizontal="center" vertical="center" wrapText="1"/>
    </xf>
    <xf numFmtId="0" fontId="0" fillId="0" borderId="57" xfId="0" applyBorder="1" applyAlignment="1">
      <alignment horizontal="center" vertical="center" wrapText="1"/>
    </xf>
    <xf numFmtId="2" fontId="0" fillId="0" borderId="3" xfId="0" applyNumberFormat="1" applyBorder="1" applyAlignment="1">
      <alignment horizontal="center" vertical="center" wrapText="1"/>
    </xf>
    <xf numFmtId="0" fontId="0" fillId="0" borderId="58" xfId="0" applyBorder="1" applyAlignment="1">
      <alignment horizontal="left" vertical="top" wrapText="1"/>
    </xf>
    <xf numFmtId="0" fontId="0" fillId="0" borderId="59" xfId="0" applyBorder="1" applyAlignment="1">
      <alignment horizontal="center" vertical="center" wrapText="1"/>
    </xf>
    <xf numFmtId="164" fontId="0" fillId="0" borderId="60" xfId="0" applyNumberFormat="1" applyBorder="1" applyAlignment="1">
      <alignment horizontal="center" vertical="center" wrapText="1"/>
    </xf>
    <xf numFmtId="2" fontId="0" fillId="0" borderId="60" xfId="0" applyNumberForma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left" vertical="top" wrapText="1"/>
    </xf>
    <xf numFmtId="165" fontId="0" fillId="0" borderId="0" xfId="0" applyNumberFormat="1"/>
    <xf numFmtId="165" fontId="0" fillId="0" borderId="36" xfId="0" applyNumberFormat="1" applyBorder="1" applyAlignment="1">
      <alignment horizontal="center" vertical="center" wrapText="1"/>
    </xf>
    <xf numFmtId="165" fontId="0" fillId="0" borderId="3" xfId="0" applyNumberFormat="1" applyBorder="1" applyAlignment="1">
      <alignment horizontal="center" vertical="center" wrapText="1"/>
    </xf>
    <xf numFmtId="165" fontId="0" fillId="0" borderId="45" xfId="0" applyNumberFormat="1" applyBorder="1" applyAlignment="1">
      <alignment horizontal="center" vertical="center" wrapText="1"/>
    </xf>
    <xf numFmtId="0" fontId="2" fillId="0" borderId="0" xfId="0" applyFont="1" applyAlignment="1">
      <alignment horizontal="left" vertical="center" indent="1"/>
    </xf>
    <xf numFmtId="0" fontId="7" fillId="0" borderId="0" xfId="0" applyFont="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165" fontId="0" fillId="0" borderId="0" xfId="0" applyNumberFormat="1" applyBorder="1" applyAlignment="1">
      <alignment horizontal="center" vertical="center" wrapText="1"/>
    </xf>
    <xf numFmtId="0" fontId="0" fillId="0" borderId="0" xfId="0" applyBorder="1" applyAlignment="1">
      <alignment horizontal="left" vertical="top" wrapText="1"/>
    </xf>
    <xf numFmtId="0" fontId="6" fillId="0" borderId="0" xfId="0" applyFont="1" applyAlignment="1">
      <alignment horizontal="center" vertical="center"/>
    </xf>
    <xf numFmtId="0" fontId="6" fillId="3" borderId="0" xfId="0" applyFont="1" applyFill="1" applyAlignment="1">
      <alignment horizontal="center" vertical="center"/>
    </xf>
    <xf numFmtId="0" fontId="2" fillId="0" borderId="36" xfId="0" applyFont="1" applyBorder="1" applyAlignment="1">
      <alignment horizontal="left" vertical="center" indent="1"/>
    </xf>
    <xf numFmtId="0" fontId="0" fillId="0" borderId="36" xfId="0" applyBorder="1"/>
    <xf numFmtId="0" fontId="2" fillId="0" borderId="3" xfId="0" applyFont="1" applyBorder="1" applyAlignment="1">
      <alignment horizontal="left" vertical="center" indent="1"/>
    </xf>
    <xf numFmtId="0" fontId="0" fillId="0" borderId="3" xfId="0" applyBorder="1"/>
    <xf numFmtId="0" fontId="2" fillId="0" borderId="0" xfId="0" applyFont="1" applyAlignment="1">
      <alignment horizontal="left"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cellXfs>
  <cellStyles count="6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I47"/>
  <sheetViews>
    <sheetView tabSelected="1" workbookViewId="0">
      <selection activeCell="C1" sqref="C1"/>
    </sheetView>
  </sheetViews>
  <sheetFormatPr baseColWidth="10" defaultRowHeight="16" x14ac:dyDescent="0.2"/>
  <cols>
    <col min="1" max="1" width="10" customWidth="1"/>
    <col min="2" max="2" width="3.83203125" customWidth="1"/>
    <col min="3" max="3" width="59.1640625" customWidth="1"/>
    <col min="4" max="4" width="2.6640625" style="91" hidden="1" customWidth="1"/>
    <col min="5" max="5" width="6.6640625" hidden="1" customWidth="1"/>
    <col min="6" max="6" width="7.6640625" hidden="1" customWidth="1"/>
    <col min="7" max="7" width="6.6640625" hidden="1" customWidth="1"/>
    <col min="8" max="8" width="10.5" hidden="1" customWidth="1"/>
    <col min="9" max="9" width="15.6640625" style="95" hidden="1" customWidth="1"/>
    <col min="10" max="10" width="40.33203125" style="67" customWidth="1"/>
    <col min="11" max="11" width="2.6640625" style="91" hidden="1" customWidth="1"/>
    <col min="12" max="12" width="6.6640625" hidden="1" customWidth="1"/>
    <col min="13" max="13" width="7.6640625" hidden="1" customWidth="1"/>
    <col min="14" max="14" width="6.6640625" hidden="1" customWidth="1"/>
    <col min="15" max="15" width="11.33203125" hidden="1" customWidth="1"/>
    <col min="16" max="16" width="15.6640625" style="67" hidden="1" customWidth="1"/>
    <col min="17" max="17" width="10.83203125" customWidth="1"/>
    <col min="18" max="18" width="14.1640625" customWidth="1"/>
    <col min="19" max="19" width="8.83203125" bestFit="1" customWidth="1"/>
    <col min="20" max="20" width="10.83203125" customWidth="1"/>
  </cols>
  <sheetData>
    <row r="1" spans="1:20" x14ac:dyDescent="0.2">
      <c r="A1" s="1"/>
      <c r="B1" s="63" t="s">
        <v>81</v>
      </c>
      <c r="C1" s="10"/>
      <c r="D1" s="80"/>
      <c r="E1" s="67"/>
      <c r="F1" s="67"/>
      <c r="G1" s="67"/>
      <c r="H1" s="67"/>
      <c r="K1" s="80"/>
      <c r="L1" s="67"/>
      <c r="M1" s="67"/>
      <c r="N1" s="67"/>
      <c r="O1" s="67"/>
    </row>
    <row r="2" spans="1:20" x14ac:dyDescent="0.2">
      <c r="A2" s="1"/>
      <c r="B2" s="63" t="s">
        <v>82</v>
      </c>
      <c r="C2" s="10"/>
      <c r="D2" s="80"/>
      <c r="E2" s="68"/>
      <c r="F2" s="68"/>
      <c r="G2" s="68"/>
      <c r="H2" s="68"/>
      <c r="I2" s="63"/>
      <c r="J2" s="68"/>
      <c r="K2" s="80"/>
      <c r="L2" s="68"/>
      <c r="M2" s="68"/>
      <c r="N2" s="68"/>
      <c r="O2" s="68"/>
      <c r="P2" s="68"/>
      <c r="Q2" s="63"/>
    </row>
    <row r="3" spans="1:20" x14ac:dyDescent="0.2">
      <c r="A3" s="1"/>
      <c r="B3" s="1"/>
      <c r="C3" s="3"/>
      <c r="D3" s="80"/>
      <c r="E3" s="3"/>
      <c r="F3" s="3"/>
      <c r="G3" s="3"/>
      <c r="H3" s="3"/>
      <c r="I3" s="1"/>
      <c r="J3" s="3"/>
      <c r="K3" s="80"/>
      <c r="L3" s="3"/>
      <c r="M3" s="3"/>
      <c r="N3" s="3"/>
      <c r="O3" s="3"/>
      <c r="P3" s="3"/>
      <c r="Q3" s="1"/>
    </row>
    <row r="4" spans="1:20" ht="33" thickBot="1" x14ac:dyDescent="0.25">
      <c r="A4" s="4" t="s">
        <v>3</v>
      </c>
      <c r="B4" s="5"/>
      <c r="C4" s="6" t="s">
        <v>4</v>
      </c>
      <c r="D4" s="81"/>
      <c r="E4" s="76" t="s">
        <v>85</v>
      </c>
      <c r="F4" s="77" t="s">
        <v>86</v>
      </c>
      <c r="G4" s="76" t="s">
        <v>87</v>
      </c>
      <c r="H4" s="76" t="s">
        <v>88</v>
      </c>
      <c r="I4" s="76" t="s">
        <v>89</v>
      </c>
      <c r="J4" s="69" t="s">
        <v>83</v>
      </c>
      <c r="K4" s="81"/>
      <c r="L4" s="76" t="s">
        <v>85</v>
      </c>
      <c r="M4" s="77" t="s">
        <v>86</v>
      </c>
      <c r="N4" s="76" t="s">
        <v>87</v>
      </c>
      <c r="O4" s="76" t="s">
        <v>88</v>
      </c>
      <c r="P4" s="78" t="s">
        <v>89</v>
      </c>
      <c r="Q4" s="1"/>
    </row>
    <row r="5" spans="1:20" x14ac:dyDescent="0.2">
      <c r="A5" s="2"/>
      <c r="B5" s="7" t="s">
        <v>0</v>
      </c>
      <c r="C5" s="9"/>
      <c r="D5" s="80"/>
      <c r="E5" s="85">
        <v>0</v>
      </c>
      <c r="F5" s="86">
        <f>1/((3*8)+3)</f>
        <v>3.7037037037037035E-2</v>
      </c>
      <c r="G5" s="85">
        <f>F5*E5</f>
        <v>0</v>
      </c>
      <c r="H5" s="85" t="s">
        <v>90</v>
      </c>
      <c r="I5" s="87"/>
      <c r="J5" s="65"/>
      <c r="K5" s="80"/>
      <c r="L5" s="85">
        <v>0</v>
      </c>
      <c r="M5" s="86">
        <f>1/((3*8))</f>
        <v>4.1666666666666664E-2</v>
      </c>
      <c r="N5" s="85">
        <f>M5*L5</f>
        <v>0</v>
      </c>
      <c r="O5" s="85" t="s">
        <v>92</v>
      </c>
      <c r="P5" s="94"/>
      <c r="Q5" s="1"/>
    </row>
    <row r="6" spans="1:20" x14ac:dyDescent="0.2">
      <c r="A6" s="2"/>
      <c r="B6" s="8" t="s">
        <v>1</v>
      </c>
      <c r="C6" s="10"/>
      <c r="D6" s="80"/>
      <c r="E6" s="79">
        <v>0</v>
      </c>
      <c r="F6" s="83">
        <f t="shared" ref="F6:F44" si="0">1/((3*8)+3)</f>
        <v>3.7037037037037035E-2</v>
      </c>
      <c r="G6" s="79">
        <f t="shared" ref="G6:G7" si="1">F6*E6</f>
        <v>0</v>
      </c>
      <c r="H6" s="79" t="s">
        <v>90</v>
      </c>
      <c r="I6" s="84"/>
      <c r="J6" s="66"/>
      <c r="K6" s="80"/>
      <c r="L6" s="79">
        <v>0</v>
      </c>
      <c r="M6" s="92">
        <f t="shared" ref="M6:M7" si="2">1/((3*8))</f>
        <v>4.1666666666666664E-2</v>
      </c>
      <c r="N6" s="93">
        <f t="shared" ref="N6:N7" si="3">M6*L6</f>
        <v>0</v>
      </c>
      <c r="O6" s="93" t="s">
        <v>92</v>
      </c>
      <c r="P6" s="99"/>
      <c r="Q6" s="1"/>
    </row>
    <row r="7" spans="1:20" x14ac:dyDescent="0.2">
      <c r="A7" s="2"/>
      <c r="B7" s="8" t="s">
        <v>2</v>
      </c>
      <c r="C7" s="10"/>
      <c r="D7" s="80"/>
      <c r="E7" s="79">
        <v>0</v>
      </c>
      <c r="F7" s="83">
        <f t="shared" si="0"/>
        <v>3.7037037037037035E-2</v>
      </c>
      <c r="G7" s="79">
        <f t="shared" si="1"/>
        <v>0</v>
      </c>
      <c r="H7" s="79" t="s">
        <v>90</v>
      </c>
      <c r="I7" s="84"/>
      <c r="J7" s="66"/>
      <c r="K7" s="80"/>
      <c r="L7" s="79">
        <v>0</v>
      </c>
      <c r="M7" s="92">
        <f t="shared" si="2"/>
        <v>4.1666666666666664E-2</v>
      </c>
      <c r="N7" s="93">
        <f t="shared" si="3"/>
        <v>0</v>
      </c>
      <c r="O7" s="93" t="s">
        <v>92</v>
      </c>
      <c r="P7" s="99"/>
      <c r="Q7" s="1"/>
    </row>
    <row r="8" spans="1:20" x14ac:dyDescent="0.2">
      <c r="A8" s="1"/>
      <c r="B8" s="1"/>
      <c r="C8" s="3"/>
      <c r="D8" s="80"/>
      <c r="E8" s="3"/>
      <c r="F8" s="3"/>
      <c r="G8" s="3"/>
      <c r="H8" s="3"/>
      <c r="I8" s="1"/>
      <c r="J8" s="3"/>
      <c r="K8" s="80"/>
      <c r="L8" s="3"/>
      <c r="M8" s="3"/>
      <c r="N8" s="3"/>
      <c r="O8" s="3"/>
      <c r="P8" s="3"/>
      <c r="Q8" s="1"/>
    </row>
    <row r="9" spans="1:20" ht="33" thickBot="1" x14ac:dyDescent="0.25">
      <c r="A9" s="4" t="s">
        <v>5</v>
      </c>
      <c r="B9" s="5"/>
      <c r="C9" s="6" t="s">
        <v>6</v>
      </c>
      <c r="D9" s="81"/>
      <c r="E9" s="75"/>
      <c r="F9" s="75"/>
      <c r="G9" s="75"/>
      <c r="H9" s="75"/>
      <c r="I9" s="96"/>
      <c r="J9" s="3"/>
      <c r="K9" s="81"/>
      <c r="L9" s="75"/>
      <c r="M9" s="75"/>
      <c r="N9" s="75"/>
      <c r="O9" s="75"/>
      <c r="P9" s="75"/>
      <c r="Q9" s="1"/>
    </row>
    <row r="10" spans="1:20" x14ac:dyDescent="0.2">
      <c r="A10" s="2"/>
      <c r="B10" s="7" t="s">
        <v>0</v>
      </c>
      <c r="C10" s="9"/>
      <c r="D10" s="80"/>
      <c r="E10" s="85">
        <v>0</v>
      </c>
      <c r="F10" s="86">
        <f t="shared" si="0"/>
        <v>3.7037037037037035E-2</v>
      </c>
      <c r="G10" s="85">
        <f>F10*E10</f>
        <v>0</v>
      </c>
      <c r="H10" s="85" t="s">
        <v>90</v>
      </c>
      <c r="I10" s="87"/>
      <c r="J10" s="65"/>
      <c r="K10" s="80"/>
      <c r="L10" s="85">
        <v>0</v>
      </c>
      <c r="M10" s="86">
        <f>1/((3*8))</f>
        <v>4.1666666666666664E-2</v>
      </c>
      <c r="N10" s="85">
        <f>M10*L10</f>
        <v>0</v>
      </c>
      <c r="O10" s="85" t="s">
        <v>92</v>
      </c>
      <c r="P10" s="94"/>
      <c r="Q10" s="1"/>
      <c r="R10" s="76" t="s">
        <v>88</v>
      </c>
      <c r="S10" s="101" t="s">
        <v>96</v>
      </c>
      <c r="T10" s="101" t="s">
        <v>87</v>
      </c>
    </row>
    <row r="11" spans="1:20" x14ac:dyDescent="0.2">
      <c r="A11" s="2"/>
      <c r="B11" s="8" t="s">
        <v>1</v>
      </c>
      <c r="C11" s="10"/>
      <c r="D11" s="80"/>
      <c r="E11" s="79">
        <v>0</v>
      </c>
      <c r="F11" s="83">
        <f t="shared" si="0"/>
        <v>3.7037037037037035E-2</v>
      </c>
      <c r="G11" s="79">
        <f t="shared" ref="G11:G12" si="4">F11*E11</f>
        <v>0</v>
      </c>
      <c r="H11" s="79" t="s">
        <v>90</v>
      </c>
      <c r="I11" s="84"/>
      <c r="J11" s="66"/>
      <c r="K11" s="80"/>
      <c r="L11" s="79">
        <v>0</v>
      </c>
      <c r="M11" s="92">
        <f t="shared" ref="M11:M12" si="5">1/((3*8))</f>
        <v>4.1666666666666664E-2</v>
      </c>
      <c r="N11" s="93">
        <f t="shared" ref="N11:N12" si="6">M11*L11</f>
        <v>0</v>
      </c>
      <c r="O11" s="93" t="s">
        <v>92</v>
      </c>
      <c r="P11" s="99"/>
      <c r="Q11" s="1"/>
      <c r="R11" s="1" t="str">
        <f>H47</f>
        <v>Q1: Risks</v>
      </c>
      <c r="S11" s="103">
        <f>F47</f>
        <v>0.99999999999999933</v>
      </c>
      <c r="T11" s="103">
        <f>G47</f>
        <v>0</v>
      </c>
    </row>
    <row r="12" spans="1:20" x14ac:dyDescent="0.2">
      <c r="A12" s="2"/>
      <c r="B12" s="8" t="s">
        <v>2</v>
      </c>
      <c r="C12" s="10"/>
      <c r="D12" s="80"/>
      <c r="E12" s="79">
        <v>0</v>
      </c>
      <c r="F12" s="83">
        <f t="shared" si="0"/>
        <v>3.7037037037037035E-2</v>
      </c>
      <c r="G12" s="79">
        <f t="shared" si="4"/>
        <v>0</v>
      </c>
      <c r="H12" s="79" t="s">
        <v>90</v>
      </c>
      <c r="I12" s="84"/>
      <c r="J12" s="66"/>
      <c r="K12" s="80"/>
      <c r="L12" s="79">
        <v>0</v>
      </c>
      <c r="M12" s="92">
        <f t="shared" si="5"/>
        <v>4.1666666666666664E-2</v>
      </c>
      <c r="N12" s="93">
        <f t="shared" si="6"/>
        <v>0</v>
      </c>
      <c r="O12" s="93" t="s">
        <v>92</v>
      </c>
      <c r="P12" s="99"/>
      <c r="Q12" s="1"/>
      <c r="R12" s="3" t="str">
        <f>O47</f>
        <v>Q1: Controls</v>
      </c>
      <c r="S12" s="103">
        <f>M47</f>
        <v>0.99999999999999956</v>
      </c>
      <c r="T12" s="103">
        <f>N47</f>
        <v>0</v>
      </c>
    </row>
    <row r="13" spans="1:20" x14ac:dyDescent="0.2">
      <c r="A13" s="1"/>
      <c r="B13" s="1"/>
      <c r="C13" s="3"/>
      <c r="D13" s="80"/>
      <c r="E13" s="3"/>
      <c r="F13" s="3"/>
      <c r="G13" s="3"/>
      <c r="H13" s="3"/>
      <c r="I13" s="1"/>
      <c r="J13" s="3"/>
      <c r="K13" s="80"/>
      <c r="L13" s="3"/>
      <c r="M13" s="3"/>
      <c r="N13" s="3"/>
      <c r="O13" s="3"/>
      <c r="P13" s="3"/>
      <c r="Q13" s="1"/>
      <c r="R13" s="1" t="str">
        <f>'Part 2'!R33</f>
        <v>Q2: SOD</v>
      </c>
      <c r="S13" s="103">
        <f>'Part 2'!P33</f>
        <v>3.0000000000000004</v>
      </c>
      <c r="T13" s="103">
        <f>'Part 2'!Q33</f>
        <v>0</v>
      </c>
    </row>
    <row r="14" spans="1:20" ht="49" thickBot="1" x14ac:dyDescent="0.25">
      <c r="A14" s="4" t="s">
        <v>8</v>
      </c>
      <c r="B14" s="5"/>
      <c r="C14" s="6" t="s">
        <v>7</v>
      </c>
      <c r="D14" s="81"/>
      <c r="E14" s="75"/>
      <c r="F14" s="75"/>
      <c r="G14" s="75"/>
      <c r="H14" s="75"/>
      <c r="I14" s="96"/>
      <c r="J14" s="3"/>
      <c r="K14" s="81"/>
      <c r="L14" s="75"/>
      <c r="M14" s="75"/>
      <c r="N14" s="75"/>
      <c r="O14" s="75"/>
      <c r="P14" s="75"/>
      <c r="Q14" s="1"/>
      <c r="R14" s="3" t="str">
        <f>'Part 3'!P23</f>
        <v>Q3: Security</v>
      </c>
      <c r="S14" s="103">
        <f>'Part 3'!N23</f>
        <v>1.9999999999999993</v>
      </c>
      <c r="T14" s="103">
        <f>'Part 3'!O23</f>
        <v>0</v>
      </c>
    </row>
    <row r="15" spans="1:20" x14ac:dyDescent="0.2">
      <c r="A15" s="2"/>
      <c r="B15" s="7" t="s">
        <v>0</v>
      </c>
      <c r="C15" s="9"/>
      <c r="D15" s="80"/>
      <c r="E15" s="85">
        <v>0</v>
      </c>
      <c r="F15" s="86">
        <f t="shared" si="0"/>
        <v>3.7037037037037035E-2</v>
      </c>
      <c r="G15" s="85">
        <f>F15*E15</f>
        <v>0</v>
      </c>
      <c r="H15" s="85" t="s">
        <v>90</v>
      </c>
      <c r="I15" s="87"/>
      <c r="J15" s="65"/>
      <c r="K15" s="80"/>
      <c r="L15" s="85">
        <v>0</v>
      </c>
      <c r="M15" s="86">
        <f>1/((3*8))</f>
        <v>4.1666666666666664E-2</v>
      </c>
      <c r="N15" s="85">
        <f>M15*L15</f>
        <v>0</v>
      </c>
      <c r="O15" s="85" t="s">
        <v>92</v>
      </c>
      <c r="P15" s="94"/>
      <c r="Q15" s="1"/>
      <c r="R15" s="3" t="str">
        <f>'Part 4'!H12</f>
        <v>Q4: Questions</v>
      </c>
      <c r="S15" s="103">
        <f>'Part 4'!F12</f>
        <v>0.99999999999999978</v>
      </c>
      <c r="T15" s="103">
        <f>'Part 4'!G12</f>
        <v>0</v>
      </c>
    </row>
    <row r="16" spans="1:20" x14ac:dyDescent="0.2">
      <c r="A16" s="2"/>
      <c r="B16" s="8" t="s">
        <v>1</v>
      </c>
      <c r="C16" s="10"/>
      <c r="D16" s="80"/>
      <c r="E16" s="79">
        <v>0</v>
      </c>
      <c r="F16" s="83">
        <f t="shared" si="0"/>
        <v>3.7037037037037035E-2</v>
      </c>
      <c r="G16" s="79">
        <f t="shared" ref="G16:G17" si="7">F16*E16</f>
        <v>0</v>
      </c>
      <c r="H16" s="79" t="s">
        <v>90</v>
      </c>
      <c r="I16" s="84"/>
      <c r="J16" s="66"/>
      <c r="K16" s="80"/>
      <c r="L16" s="79">
        <v>0</v>
      </c>
      <c r="M16" s="92">
        <f t="shared" ref="M16:M17" si="8">1/((3*8))</f>
        <v>4.1666666666666664E-2</v>
      </c>
      <c r="N16" s="93">
        <f t="shared" ref="N16:N17" si="9">M16*L16</f>
        <v>0</v>
      </c>
      <c r="O16" s="93" t="s">
        <v>92</v>
      </c>
      <c r="P16" s="99"/>
      <c r="Q16" s="1"/>
      <c r="R16" s="1"/>
      <c r="S16" s="1"/>
      <c r="T16" s="1"/>
    </row>
    <row r="17" spans="1:61" x14ac:dyDescent="0.2">
      <c r="A17" s="2"/>
      <c r="B17" s="8" t="s">
        <v>2</v>
      </c>
      <c r="C17" s="10"/>
      <c r="D17" s="80"/>
      <c r="E17" s="79">
        <v>0</v>
      </c>
      <c r="F17" s="83">
        <f t="shared" si="0"/>
        <v>3.7037037037037035E-2</v>
      </c>
      <c r="G17" s="79">
        <f t="shared" si="7"/>
        <v>0</v>
      </c>
      <c r="H17" s="79" t="s">
        <v>90</v>
      </c>
      <c r="I17" s="84"/>
      <c r="J17" s="66"/>
      <c r="K17" s="80"/>
      <c r="L17" s="79">
        <v>0</v>
      </c>
      <c r="M17" s="92">
        <f t="shared" si="8"/>
        <v>4.1666666666666664E-2</v>
      </c>
      <c r="N17" s="93">
        <f t="shared" si="9"/>
        <v>0</v>
      </c>
      <c r="O17" s="93" t="s">
        <v>92</v>
      </c>
      <c r="P17" s="99"/>
      <c r="Q17" s="1"/>
      <c r="R17" s="102" t="s">
        <v>91</v>
      </c>
      <c r="S17" s="103">
        <f>SUM(S11:S16)</f>
        <v>7.9999999999999982</v>
      </c>
      <c r="T17" s="103">
        <f>SUM(T11:T16)</f>
        <v>0</v>
      </c>
    </row>
    <row r="18" spans="1:61" x14ac:dyDescent="0.2">
      <c r="A18" s="1"/>
      <c r="B18" s="1"/>
      <c r="C18" s="3"/>
      <c r="D18" s="80"/>
      <c r="E18" s="3"/>
      <c r="F18" s="3"/>
      <c r="G18" s="3"/>
      <c r="H18" s="3"/>
      <c r="I18" s="1"/>
      <c r="J18" s="3"/>
      <c r="K18" s="80"/>
      <c r="L18" s="3"/>
      <c r="M18" s="3"/>
      <c r="N18" s="3"/>
      <c r="O18" s="3"/>
      <c r="P18" s="3"/>
      <c r="Q18" s="1"/>
    </row>
    <row r="19" spans="1:61" ht="49" thickBot="1" x14ac:dyDescent="0.25">
      <c r="A19" s="4" t="s">
        <v>10</v>
      </c>
      <c r="B19" s="5"/>
      <c r="C19" s="6" t="s">
        <v>9</v>
      </c>
      <c r="D19" s="81"/>
      <c r="E19" s="75"/>
      <c r="F19" s="75"/>
      <c r="G19" s="75"/>
      <c r="H19" s="75"/>
      <c r="I19" s="96"/>
      <c r="J19" s="3"/>
      <c r="K19" s="81"/>
      <c r="L19" s="75"/>
      <c r="M19" s="75"/>
      <c r="N19" s="75"/>
      <c r="O19" s="75"/>
      <c r="P19" s="75"/>
      <c r="Q19" s="1"/>
    </row>
    <row r="20" spans="1:61" x14ac:dyDescent="0.2">
      <c r="A20" s="2"/>
      <c r="B20" s="7" t="s">
        <v>0</v>
      </c>
      <c r="C20" s="9"/>
      <c r="D20" s="80"/>
      <c r="E20" s="85">
        <v>0</v>
      </c>
      <c r="F20" s="86">
        <f t="shared" si="0"/>
        <v>3.7037037037037035E-2</v>
      </c>
      <c r="G20" s="85">
        <f>F20*E20</f>
        <v>0</v>
      </c>
      <c r="H20" s="85" t="s">
        <v>90</v>
      </c>
      <c r="I20" s="87"/>
      <c r="J20" s="65"/>
      <c r="K20" s="80"/>
      <c r="L20" s="85">
        <v>0</v>
      </c>
      <c r="M20" s="86">
        <f>1/((3*8))</f>
        <v>4.1666666666666664E-2</v>
      </c>
      <c r="N20" s="85">
        <f>M20*L20</f>
        <v>0</v>
      </c>
      <c r="O20" s="85" t="s">
        <v>92</v>
      </c>
      <c r="P20" s="94"/>
      <c r="Q20" s="1"/>
    </row>
    <row r="21" spans="1:61" x14ac:dyDescent="0.2">
      <c r="A21" s="2"/>
      <c r="B21" s="8" t="s">
        <v>1</v>
      </c>
      <c r="C21" s="10"/>
      <c r="D21" s="80"/>
      <c r="E21" s="79">
        <v>0</v>
      </c>
      <c r="F21" s="83">
        <f t="shared" si="0"/>
        <v>3.7037037037037035E-2</v>
      </c>
      <c r="G21" s="79">
        <f t="shared" ref="G21:G22" si="10">F21*E21</f>
        <v>0</v>
      </c>
      <c r="H21" s="79" t="s">
        <v>90</v>
      </c>
      <c r="I21" s="84"/>
      <c r="J21" s="66"/>
      <c r="K21" s="80"/>
      <c r="L21" s="79">
        <v>0</v>
      </c>
      <c r="M21" s="92">
        <f t="shared" ref="M21:M22" si="11">1/((3*8))</f>
        <v>4.1666666666666664E-2</v>
      </c>
      <c r="N21" s="93">
        <f t="shared" ref="N21:N22" si="12">M21*L21</f>
        <v>0</v>
      </c>
      <c r="O21" s="93" t="s">
        <v>92</v>
      </c>
      <c r="P21" s="99"/>
      <c r="Q21" s="1"/>
    </row>
    <row r="22" spans="1:61" x14ac:dyDescent="0.2">
      <c r="A22" s="2"/>
      <c r="B22" s="8" t="s">
        <v>2</v>
      </c>
      <c r="C22" s="10"/>
      <c r="D22" s="80"/>
      <c r="E22" s="79">
        <v>0</v>
      </c>
      <c r="F22" s="83">
        <f t="shared" si="0"/>
        <v>3.7037037037037035E-2</v>
      </c>
      <c r="G22" s="79">
        <f t="shared" si="10"/>
        <v>0</v>
      </c>
      <c r="H22" s="79" t="s">
        <v>90</v>
      </c>
      <c r="I22" s="84"/>
      <c r="J22" s="66"/>
      <c r="K22" s="80"/>
      <c r="L22" s="79">
        <v>0</v>
      </c>
      <c r="M22" s="92">
        <f t="shared" si="11"/>
        <v>4.1666666666666664E-2</v>
      </c>
      <c r="N22" s="93">
        <f t="shared" si="12"/>
        <v>0</v>
      </c>
      <c r="O22" s="93" t="s">
        <v>92</v>
      </c>
      <c r="P22" s="99"/>
      <c r="Q22" s="1"/>
    </row>
    <row r="23" spans="1:61" x14ac:dyDescent="0.2">
      <c r="A23" s="1"/>
      <c r="B23" s="1"/>
      <c r="C23" s="3"/>
      <c r="D23" s="80"/>
      <c r="E23" s="3"/>
      <c r="F23" s="3"/>
      <c r="G23" s="3"/>
      <c r="H23" s="3"/>
      <c r="I23" s="1"/>
      <c r="J23" s="3"/>
      <c r="K23" s="80"/>
      <c r="L23" s="3"/>
      <c r="M23" s="3"/>
      <c r="N23" s="3"/>
      <c r="O23" s="3"/>
      <c r="P23" s="3"/>
      <c r="Q23" s="1"/>
    </row>
    <row r="24" spans="1:61" ht="49" thickBot="1" x14ac:dyDescent="0.25">
      <c r="A24" s="4" t="s">
        <v>12</v>
      </c>
      <c r="B24" s="5"/>
      <c r="C24" s="6" t="s">
        <v>11</v>
      </c>
      <c r="D24" s="81"/>
      <c r="E24" s="75"/>
      <c r="F24" s="75"/>
      <c r="G24" s="75"/>
      <c r="H24" s="75"/>
      <c r="I24" s="96"/>
      <c r="J24" s="3"/>
      <c r="K24" s="81"/>
      <c r="L24" s="75"/>
      <c r="M24" s="75"/>
      <c r="N24" s="75"/>
      <c r="O24" s="75"/>
      <c r="P24" s="75"/>
      <c r="Q24" s="1"/>
    </row>
    <row r="25" spans="1:61" x14ac:dyDescent="0.2">
      <c r="A25" s="2"/>
      <c r="B25" s="7" t="s">
        <v>0</v>
      </c>
      <c r="C25" s="9"/>
      <c r="D25" s="80"/>
      <c r="E25" s="85">
        <v>0</v>
      </c>
      <c r="F25" s="86">
        <f t="shared" si="0"/>
        <v>3.7037037037037035E-2</v>
      </c>
      <c r="G25" s="85">
        <f>F25*E25</f>
        <v>0</v>
      </c>
      <c r="H25" s="85" t="s">
        <v>90</v>
      </c>
      <c r="I25" s="87"/>
      <c r="J25" s="65"/>
      <c r="K25" s="80"/>
      <c r="L25" s="85">
        <v>0</v>
      </c>
      <c r="M25" s="86">
        <f>1/((3*8))</f>
        <v>4.1666666666666664E-2</v>
      </c>
      <c r="N25" s="85">
        <f>M25*L25</f>
        <v>0</v>
      </c>
      <c r="O25" s="85" t="s">
        <v>92</v>
      </c>
      <c r="P25" s="94"/>
      <c r="Q25" s="1"/>
    </row>
    <row r="26" spans="1:61" x14ac:dyDescent="0.2">
      <c r="A26" s="2"/>
      <c r="B26" s="8" t="s">
        <v>1</v>
      </c>
      <c r="C26" s="10"/>
      <c r="D26" s="80"/>
      <c r="E26" s="79">
        <v>0</v>
      </c>
      <c r="F26" s="83">
        <f t="shared" si="0"/>
        <v>3.7037037037037035E-2</v>
      </c>
      <c r="G26" s="79">
        <f t="shared" ref="G26:G27" si="13">F26*E26</f>
        <v>0</v>
      </c>
      <c r="H26" s="79" t="s">
        <v>90</v>
      </c>
      <c r="I26" s="84"/>
      <c r="J26" s="66"/>
      <c r="K26" s="80"/>
      <c r="L26" s="79">
        <v>0</v>
      </c>
      <c r="M26" s="92">
        <f t="shared" ref="M26:M27" si="14">1/((3*8))</f>
        <v>4.1666666666666664E-2</v>
      </c>
      <c r="N26" s="93">
        <f t="shared" ref="N26:N27" si="15">M26*L26</f>
        <v>0</v>
      </c>
      <c r="O26" s="93" t="s">
        <v>92</v>
      </c>
      <c r="P26" s="99"/>
      <c r="Q26" s="1"/>
    </row>
    <row r="27" spans="1:61" x14ac:dyDescent="0.2">
      <c r="A27" s="2"/>
      <c r="B27" s="8" t="s">
        <v>2</v>
      </c>
      <c r="C27" s="10"/>
      <c r="D27" s="80"/>
      <c r="E27" s="79">
        <v>0</v>
      </c>
      <c r="F27" s="83">
        <f t="shared" si="0"/>
        <v>3.7037037037037035E-2</v>
      </c>
      <c r="G27" s="79">
        <f t="shared" si="13"/>
        <v>0</v>
      </c>
      <c r="H27" s="79" t="s">
        <v>90</v>
      </c>
      <c r="I27" s="84"/>
      <c r="J27" s="66"/>
      <c r="K27" s="80"/>
      <c r="L27" s="79">
        <v>0</v>
      </c>
      <c r="M27" s="92">
        <f t="shared" si="14"/>
        <v>4.1666666666666664E-2</v>
      </c>
      <c r="N27" s="93">
        <f t="shared" si="15"/>
        <v>0</v>
      </c>
      <c r="O27" s="93" t="s">
        <v>92</v>
      </c>
      <c r="P27" s="99"/>
      <c r="Q27" s="1"/>
    </row>
    <row r="28" spans="1:61" x14ac:dyDescent="0.2">
      <c r="A28" s="2"/>
      <c r="B28" s="12"/>
      <c r="C28" s="13"/>
      <c r="D28" s="80"/>
      <c r="E28" s="13"/>
      <c r="F28" s="13"/>
      <c r="G28" s="13"/>
      <c r="H28" s="13"/>
      <c r="I28" s="97"/>
      <c r="J28" s="3"/>
      <c r="K28" s="80"/>
      <c r="L28" s="13"/>
      <c r="M28" s="13"/>
      <c r="N28" s="13"/>
      <c r="O28" s="13"/>
      <c r="P28" s="13"/>
      <c r="Q28" s="1"/>
    </row>
    <row r="29" spans="1:61" s="1" customFormat="1" ht="112" customHeight="1" x14ac:dyDescent="0.2">
      <c r="B29" s="157" t="s">
        <v>16</v>
      </c>
      <c r="C29" s="157"/>
      <c r="D29" s="90"/>
      <c r="E29" s="74"/>
      <c r="F29" s="74"/>
      <c r="G29" s="74"/>
      <c r="H29" s="74"/>
      <c r="I29" s="98"/>
      <c r="J29" s="64"/>
      <c r="K29" s="90"/>
      <c r="L29" s="74"/>
      <c r="M29" s="74"/>
      <c r="N29" s="74"/>
      <c r="O29" s="74"/>
      <c r="P29" s="74"/>
      <c r="R29"/>
      <c r="S29"/>
      <c r="T29"/>
      <c r="BI29" s="2"/>
    </row>
    <row r="30" spans="1:61" x14ac:dyDescent="0.2">
      <c r="A30" s="1"/>
      <c r="B30" s="1"/>
      <c r="C30" s="3"/>
      <c r="D30" s="80"/>
      <c r="E30" s="3"/>
      <c r="F30" s="3"/>
      <c r="G30" s="3"/>
      <c r="H30" s="3"/>
      <c r="I30" s="1"/>
      <c r="J30" s="3"/>
      <c r="K30" s="80"/>
      <c r="L30" s="3"/>
      <c r="M30" s="3"/>
      <c r="N30" s="3"/>
      <c r="O30" s="3"/>
      <c r="P30" s="3"/>
      <c r="Q30" s="1"/>
    </row>
    <row r="31" spans="1:61" ht="17" thickBot="1" x14ac:dyDescent="0.25">
      <c r="A31" s="4" t="s">
        <v>13</v>
      </c>
      <c r="B31" s="5"/>
      <c r="C31" s="11"/>
      <c r="D31" s="81"/>
      <c r="E31" s="79">
        <v>0</v>
      </c>
      <c r="F31" s="83">
        <f t="shared" si="0"/>
        <v>3.7037037037037035E-2</v>
      </c>
      <c r="G31" s="79">
        <f t="shared" ref="G31" si="16">F31*E31</f>
        <v>0</v>
      </c>
      <c r="H31" s="79" t="s">
        <v>90</v>
      </c>
      <c r="I31" s="84"/>
      <c r="J31" s="69" t="s">
        <v>83</v>
      </c>
      <c r="K31" s="81"/>
      <c r="L31" s="79"/>
      <c r="M31" s="83"/>
      <c r="N31" s="79"/>
      <c r="O31" s="79"/>
      <c r="P31" s="100"/>
      <c r="Q31" s="1"/>
    </row>
    <row r="32" spans="1:61" x14ac:dyDescent="0.2">
      <c r="A32" s="2"/>
      <c r="B32" s="7" t="s">
        <v>0</v>
      </c>
      <c r="C32" s="9"/>
      <c r="D32" s="80"/>
      <c r="E32" s="85">
        <v>0</v>
      </c>
      <c r="F32" s="86">
        <f t="shared" si="0"/>
        <v>3.7037037037037035E-2</v>
      </c>
      <c r="G32" s="85">
        <f>F32*E32</f>
        <v>0</v>
      </c>
      <c r="H32" s="85" t="s">
        <v>90</v>
      </c>
      <c r="I32" s="87"/>
      <c r="J32" s="65"/>
      <c r="K32" s="80"/>
      <c r="L32" s="85">
        <v>0</v>
      </c>
      <c r="M32" s="86">
        <f>1/((3*8))</f>
        <v>4.1666666666666664E-2</v>
      </c>
      <c r="N32" s="85">
        <f>M32*L32</f>
        <v>0</v>
      </c>
      <c r="O32" s="85" t="s">
        <v>92</v>
      </c>
      <c r="P32" s="94"/>
      <c r="Q32" s="1"/>
    </row>
    <row r="33" spans="1:17" x14ac:dyDescent="0.2">
      <c r="A33" s="2"/>
      <c r="B33" s="8" t="s">
        <v>1</v>
      </c>
      <c r="C33" s="10"/>
      <c r="D33" s="80"/>
      <c r="E33" s="79">
        <v>0</v>
      </c>
      <c r="F33" s="83">
        <f t="shared" si="0"/>
        <v>3.7037037037037035E-2</v>
      </c>
      <c r="G33" s="79">
        <f t="shared" ref="G33:G34" si="17">F33*E33</f>
        <v>0</v>
      </c>
      <c r="H33" s="79" t="s">
        <v>90</v>
      </c>
      <c r="I33" s="84"/>
      <c r="J33" s="66"/>
      <c r="K33" s="80"/>
      <c r="L33" s="79">
        <v>0</v>
      </c>
      <c r="M33" s="92">
        <f t="shared" ref="M33:M34" si="18">1/((3*8))</f>
        <v>4.1666666666666664E-2</v>
      </c>
      <c r="N33" s="93">
        <f t="shared" ref="N33:N34" si="19">M33*L33</f>
        <v>0</v>
      </c>
      <c r="O33" s="93" t="s">
        <v>92</v>
      </c>
      <c r="P33" s="99"/>
      <c r="Q33" s="1"/>
    </row>
    <row r="34" spans="1:17" x14ac:dyDescent="0.2">
      <c r="A34" s="2"/>
      <c r="B34" s="8" t="s">
        <v>2</v>
      </c>
      <c r="C34" s="10"/>
      <c r="D34" s="80"/>
      <c r="E34" s="79">
        <v>0</v>
      </c>
      <c r="F34" s="83">
        <f t="shared" si="0"/>
        <v>3.7037037037037035E-2</v>
      </c>
      <c r="G34" s="79">
        <f t="shared" si="17"/>
        <v>0</v>
      </c>
      <c r="H34" s="79" t="s">
        <v>90</v>
      </c>
      <c r="I34" s="84"/>
      <c r="J34" s="66"/>
      <c r="K34" s="80"/>
      <c r="L34" s="79">
        <v>0</v>
      </c>
      <c r="M34" s="92">
        <f t="shared" si="18"/>
        <v>4.1666666666666664E-2</v>
      </c>
      <c r="N34" s="93">
        <f t="shared" si="19"/>
        <v>0</v>
      </c>
      <c r="O34" s="93" t="s">
        <v>92</v>
      </c>
      <c r="P34" s="99"/>
      <c r="Q34" s="1"/>
    </row>
    <row r="35" spans="1:17" x14ac:dyDescent="0.2">
      <c r="A35" s="1"/>
      <c r="B35" s="1"/>
      <c r="C35" s="3"/>
      <c r="D35" s="80"/>
      <c r="E35" s="3"/>
      <c r="F35" s="3"/>
      <c r="G35" s="3"/>
      <c r="H35" s="3"/>
      <c r="I35" s="1"/>
      <c r="J35" s="3"/>
      <c r="K35" s="80"/>
      <c r="L35" s="3"/>
      <c r="M35" s="3"/>
      <c r="N35" s="3"/>
      <c r="O35" s="3"/>
      <c r="P35" s="3"/>
      <c r="Q35" s="1"/>
    </row>
    <row r="36" spans="1:17" ht="17" thickBot="1" x14ac:dyDescent="0.25">
      <c r="A36" s="4" t="s">
        <v>14</v>
      </c>
      <c r="B36" s="5"/>
      <c r="C36" s="11"/>
      <c r="D36" s="81"/>
      <c r="E36" s="79">
        <v>0</v>
      </c>
      <c r="F36" s="83">
        <f t="shared" si="0"/>
        <v>3.7037037037037035E-2</v>
      </c>
      <c r="G36" s="79">
        <f t="shared" ref="G36" si="20">F36*E36</f>
        <v>0</v>
      </c>
      <c r="H36" s="79" t="s">
        <v>90</v>
      </c>
      <c r="I36" s="84"/>
      <c r="J36" s="3"/>
      <c r="K36" s="81"/>
      <c r="L36" s="79"/>
      <c r="M36" s="83"/>
      <c r="N36" s="79"/>
      <c r="O36" s="79"/>
      <c r="P36" s="100"/>
      <c r="Q36" s="1"/>
    </row>
    <row r="37" spans="1:17" x14ac:dyDescent="0.2">
      <c r="A37" s="2"/>
      <c r="B37" s="7" t="s">
        <v>0</v>
      </c>
      <c r="C37" s="9"/>
      <c r="D37" s="80"/>
      <c r="E37" s="85">
        <v>0</v>
      </c>
      <c r="F37" s="86">
        <f t="shared" si="0"/>
        <v>3.7037037037037035E-2</v>
      </c>
      <c r="G37" s="85">
        <f>F37*E37</f>
        <v>0</v>
      </c>
      <c r="H37" s="85" t="s">
        <v>90</v>
      </c>
      <c r="I37" s="87"/>
      <c r="J37" s="65"/>
      <c r="K37" s="80"/>
      <c r="L37" s="85">
        <v>0</v>
      </c>
      <c r="M37" s="86">
        <f>1/((3*8))</f>
        <v>4.1666666666666664E-2</v>
      </c>
      <c r="N37" s="85">
        <f>M37*L37</f>
        <v>0</v>
      </c>
      <c r="O37" s="85" t="s">
        <v>92</v>
      </c>
      <c r="P37" s="94"/>
      <c r="Q37" s="1"/>
    </row>
    <row r="38" spans="1:17" x14ac:dyDescent="0.2">
      <c r="A38" s="2"/>
      <c r="B38" s="8" t="s">
        <v>1</v>
      </c>
      <c r="C38" s="10"/>
      <c r="D38" s="80"/>
      <c r="E38" s="79">
        <v>0</v>
      </c>
      <c r="F38" s="83">
        <f t="shared" si="0"/>
        <v>3.7037037037037035E-2</v>
      </c>
      <c r="G38" s="79">
        <f t="shared" ref="G38:G39" si="21">F38*E38</f>
        <v>0</v>
      </c>
      <c r="H38" s="79" t="s">
        <v>90</v>
      </c>
      <c r="I38" s="84"/>
      <c r="J38" s="66"/>
      <c r="K38" s="80"/>
      <c r="L38" s="79">
        <v>0</v>
      </c>
      <c r="M38" s="92">
        <f t="shared" ref="M38:M39" si="22">1/((3*8))</f>
        <v>4.1666666666666664E-2</v>
      </c>
      <c r="N38" s="93">
        <f t="shared" ref="N38:N39" si="23">M38*L38</f>
        <v>0</v>
      </c>
      <c r="O38" s="93" t="s">
        <v>92</v>
      </c>
      <c r="P38" s="99"/>
      <c r="Q38" s="1"/>
    </row>
    <row r="39" spans="1:17" x14ac:dyDescent="0.2">
      <c r="A39" s="2"/>
      <c r="B39" s="8" t="s">
        <v>2</v>
      </c>
      <c r="C39" s="10"/>
      <c r="D39" s="80"/>
      <c r="E39" s="79">
        <v>0</v>
      </c>
      <c r="F39" s="83">
        <f t="shared" si="0"/>
        <v>3.7037037037037035E-2</v>
      </c>
      <c r="G39" s="79">
        <f t="shared" si="21"/>
        <v>0</v>
      </c>
      <c r="H39" s="79" t="s">
        <v>90</v>
      </c>
      <c r="I39" s="84"/>
      <c r="J39" s="66"/>
      <c r="K39" s="80"/>
      <c r="L39" s="79">
        <v>0</v>
      </c>
      <c r="M39" s="92">
        <f t="shared" si="22"/>
        <v>4.1666666666666664E-2</v>
      </c>
      <c r="N39" s="93">
        <f t="shared" si="23"/>
        <v>0</v>
      </c>
      <c r="O39" s="93" t="s">
        <v>92</v>
      </c>
      <c r="P39" s="99"/>
      <c r="Q39" s="1"/>
    </row>
    <row r="40" spans="1:17" x14ac:dyDescent="0.2">
      <c r="A40" s="1"/>
      <c r="B40" s="1"/>
      <c r="C40" s="3"/>
      <c r="D40" s="80"/>
      <c r="E40" s="3"/>
      <c r="F40" s="3"/>
      <c r="G40" s="3"/>
      <c r="H40" s="3"/>
      <c r="I40" s="1"/>
      <c r="J40" s="3"/>
      <c r="K40" s="80"/>
      <c r="L40" s="3"/>
      <c r="M40" s="3"/>
      <c r="N40" s="3"/>
      <c r="O40" s="3"/>
      <c r="P40" s="3"/>
      <c r="Q40" s="1"/>
    </row>
    <row r="41" spans="1:17" ht="17" thickBot="1" x14ac:dyDescent="0.25">
      <c r="A41" s="4" t="s">
        <v>15</v>
      </c>
      <c r="B41" s="5"/>
      <c r="C41" s="11"/>
      <c r="D41" s="81"/>
      <c r="E41" s="79">
        <v>0</v>
      </c>
      <c r="F41" s="83">
        <f t="shared" si="0"/>
        <v>3.7037037037037035E-2</v>
      </c>
      <c r="G41" s="79">
        <f t="shared" ref="G41" si="24">F41*E41</f>
        <v>0</v>
      </c>
      <c r="H41" s="79" t="s">
        <v>90</v>
      </c>
      <c r="I41" s="84"/>
      <c r="J41" s="3"/>
      <c r="K41" s="81"/>
      <c r="L41" s="79"/>
      <c r="M41" s="83"/>
      <c r="N41" s="79"/>
      <c r="O41" s="79"/>
      <c r="P41" s="100"/>
      <c r="Q41" s="1"/>
    </row>
    <row r="42" spans="1:17" x14ac:dyDescent="0.2">
      <c r="A42" s="2"/>
      <c r="B42" s="7" t="s">
        <v>0</v>
      </c>
      <c r="C42" s="9"/>
      <c r="D42" s="80"/>
      <c r="E42" s="85">
        <v>0</v>
      </c>
      <c r="F42" s="86">
        <f t="shared" si="0"/>
        <v>3.7037037037037035E-2</v>
      </c>
      <c r="G42" s="85">
        <f>F42*E42</f>
        <v>0</v>
      </c>
      <c r="H42" s="85" t="s">
        <v>90</v>
      </c>
      <c r="I42" s="87"/>
      <c r="J42" s="65"/>
      <c r="K42" s="80"/>
      <c r="L42" s="85">
        <v>0</v>
      </c>
      <c r="M42" s="86">
        <f>1/((3*8))</f>
        <v>4.1666666666666664E-2</v>
      </c>
      <c r="N42" s="85">
        <f>M42*L42</f>
        <v>0</v>
      </c>
      <c r="O42" s="85" t="s">
        <v>92</v>
      </c>
      <c r="P42" s="94"/>
      <c r="Q42" s="1"/>
    </row>
    <row r="43" spans="1:17" x14ac:dyDescent="0.2">
      <c r="A43" s="2"/>
      <c r="B43" s="8" t="s">
        <v>1</v>
      </c>
      <c r="C43" s="10"/>
      <c r="D43" s="80"/>
      <c r="E43" s="79">
        <v>0</v>
      </c>
      <c r="F43" s="83">
        <f t="shared" si="0"/>
        <v>3.7037037037037035E-2</v>
      </c>
      <c r="G43" s="79">
        <f t="shared" ref="G43:G44" si="25">F43*E43</f>
        <v>0</v>
      </c>
      <c r="H43" s="79" t="s">
        <v>90</v>
      </c>
      <c r="I43" s="84"/>
      <c r="J43" s="66"/>
      <c r="K43" s="80"/>
      <c r="L43" s="79">
        <v>0</v>
      </c>
      <c r="M43" s="92">
        <f t="shared" ref="M43:M44" si="26">1/((3*8))</f>
        <v>4.1666666666666664E-2</v>
      </c>
      <c r="N43" s="93">
        <f t="shared" ref="N43:N44" si="27">M43*L43</f>
        <v>0</v>
      </c>
      <c r="O43" s="93" t="s">
        <v>92</v>
      </c>
      <c r="P43" s="99"/>
      <c r="Q43" s="1"/>
    </row>
    <row r="44" spans="1:17" x14ac:dyDescent="0.2">
      <c r="A44" s="2"/>
      <c r="B44" s="8" t="s">
        <v>2</v>
      </c>
      <c r="C44" s="10"/>
      <c r="D44" s="80"/>
      <c r="E44" s="79">
        <v>0</v>
      </c>
      <c r="F44" s="83">
        <f t="shared" si="0"/>
        <v>3.7037037037037035E-2</v>
      </c>
      <c r="G44" s="79">
        <f t="shared" si="25"/>
        <v>0</v>
      </c>
      <c r="H44" s="79" t="s">
        <v>90</v>
      </c>
      <c r="I44" s="84"/>
      <c r="J44" s="66"/>
      <c r="K44" s="80"/>
      <c r="L44" s="79">
        <v>0</v>
      </c>
      <c r="M44" s="92">
        <f t="shared" si="26"/>
        <v>4.1666666666666664E-2</v>
      </c>
      <c r="N44" s="93">
        <f t="shared" si="27"/>
        <v>0</v>
      </c>
      <c r="O44" s="93" t="s">
        <v>92</v>
      </c>
      <c r="P44" s="99"/>
      <c r="Q44" s="1"/>
    </row>
    <row r="47" spans="1:17" x14ac:dyDescent="0.2">
      <c r="E47" s="89" t="s">
        <v>91</v>
      </c>
      <c r="F47" s="88">
        <f>SUM(F5:F46)</f>
        <v>0.99999999999999933</v>
      </c>
      <c r="G47" s="88">
        <f>SUM(G5:G46)</f>
        <v>0</v>
      </c>
      <c r="H47" s="79" t="s">
        <v>90</v>
      </c>
      <c r="L47" s="89" t="s">
        <v>91</v>
      </c>
      <c r="M47" s="88">
        <f>SUM(M5:M46)</f>
        <v>0.99999999999999956</v>
      </c>
      <c r="N47" s="88">
        <f>SUM(N5:N46)</f>
        <v>0</v>
      </c>
      <c r="O47" s="93" t="s">
        <v>92</v>
      </c>
    </row>
  </sheetData>
  <mergeCells count="1">
    <mergeCell ref="B29:C29"/>
  </mergeCells>
  <phoneticPr fontId="14" type="noConversion"/>
  <pageMargins left="0.75" right="0.75" top="1" bottom="1" header="0.5" footer="0.5"/>
  <pageSetup fitToHeight="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S33"/>
  <sheetViews>
    <sheetView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RowHeight="16" x14ac:dyDescent="0.2"/>
  <cols>
    <col min="1" max="1" width="2.5" customWidth="1"/>
    <col min="2" max="2" width="4.6640625" customWidth="1"/>
    <col min="3" max="3" width="37.5" customWidth="1"/>
    <col min="13" max="13" width="17.6640625" style="67" customWidth="1"/>
    <col min="14" max="14" width="2.5" style="82" hidden="1" customWidth="1"/>
    <col min="15" max="18" width="10.83203125" hidden="1" customWidth="1"/>
    <col min="19" max="19" width="19" hidden="1" customWidth="1"/>
    <col min="20" max="20" width="10.83203125" customWidth="1"/>
  </cols>
  <sheetData>
    <row r="1" spans="2:19" ht="17" thickBot="1" x14ac:dyDescent="0.25"/>
    <row r="2" spans="2:19" ht="18" thickTop="1" thickBot="1" x14ac:dyDescent="0.25">
      <c r="B2" s="158" t="s">
        <v>17</v>
      </c>
      <c r="C2" s="159"/>
      <c r="D2" s="159"/>
      <c r="E2" s="159"/>
      <c r="F2" s="159"/>
      <c r="G2" s="159"/>
      <c r="H2" s="159"/>
      <c r="I2" s="159"/>
      <c r="J2" s="159"/>
      <c r="K2" s="159"/>
      <c r="L2" s="160"/>
    </row>
    <row r="3" spans="2:19" ht="41" thickTop="1" thickBot="1" x14ac:dyDescent="0.25">
      <c r="B3" s="30" t="s">
        <v>25</v>
      </c>
      <c r="C3" s="31" t="s">
        <v>52</v>
      </c>
      <c r="D3" s="32" t="s">
        <v>18</v>
      </c>
      <c r="E3" s="32" t="s">
        <v>19</v>
      </c>
      <c r="F3" s="32" t="s">
        <v>20</v>
      </c>
      <c r="G3" s="32" t="s">
        <v>21</v>
      </c>
      <c r="H3" s="32" t="s">
        <v>22</v>
      </c>
      <c r="I3" s="33" t="s">
        <v>23</v>
      </c>
      <c r="J3" s="33"/>
      <c r="K3" s="34"/>
      <c r="L3" s="39"/>
      <c r="M3" s="39" t="s">
        <v>84</v>
      </c>
      <c r="O3" s="116" t="s">
        <v>85</v>
      </c>
      <c r="P3" s="117" t="s">
        <v>86</v>
      </c>
      <c r="Q3" s="118" t="s">
        <v>87</v>
      </c>
      <c r="R3" s="118" t="s">
        <v>88</v>
      </c>
      <c r="S3" s="119" t="s">
        <v>89</v>
      </c>
    </row>
    <row r="4" spans="2:19" ht="28" thickTop="1" thickBot="1" x14ac:dyDescent="0.25">
      <c r="B4" s="35">
        <v>1</v>
      </c>
      <c r="C4" s="36" t="s">
        <v>26</v>
      </c>
      <c r="D4" s="14" t="s">
        <v>24</v>
      </c>
      <c r="E4" s="15"/>
      <c r="F4" s="15"/>
      <c r="G4" s="15"/>
      <c r="H4" s="15"/>
      <c r="I4" s="27"/>
      <c r="J4" s="27"/>
      <c r="K4" s="28"/>
      <c r="L4" s="29"/>
      <c r="M4" s="70"/>
      <c r="O4" s="112">
        <v>0</v>
      </c>
      <c r="P4" s="113">
        <f>3/26</f>
        <v>0.11538461538461539</v>
      </c>
      <c r="Q4" s="142">
        <f>P4*O4</f>
        <v>0</v>
      </c>
      <c r="R4" s="114" t="s">
        <v>93</v>
      </c>
      <c r="S4" s="115"/>
    </row>
    <row r="5" spans="2:19" ht="40" thickBot="1" x14ac:dyDescent="0.25">
      <c r="B5" s="35">
        <v>2</v>
      </c>
      <c r="C5" s="37" t="s">
        <v>27</v>
      </c>
      <c r="D5" s="14" t="s">
        <v>24</v>
      </c>
      <c r="E5" s="15"/>
      <c r="F5" s="15"/>
      <c r="G5" s="15"/>
      <c r="H5" s="15"/>
      <c r="I5" s="17"/>
      <c r="J5" s="17"/>
      <c r="K5" s="24"/>
      <c r="L5" s="18"/>
      <c r="M5" s="71"/>
      <c r="O5" s="104">
        <v>0</v>
      </c>
      <c r="P5" s="105">
        <f t="shared" ref="P5:P29" si="0">3/26</f>
        <v>0.11538461538461539</v>
      </c>
      <c r="Q5" s="143">
        <f t="shared" ref="Q5:Q29" si="1">P5*O5</f>
        <v>0</v>
      </c>
      <c r="R5" s="106" t="s">
        <v>93</v>
      </c>
      <c r="S5" s="107"/>
    </row>
    <row r="6" spans="2:19" ht="53" thickBot="1" x14ac:dyDescent="0.25">
      <c r="B6" s="35">
        <v>3</v>
      </c>
      <c r="C6" s="37" t="s">
        <v>28</v>
      </c>
      <c r="D6" s="15"/>
      <c r="E6" s="14" t="s">
        <v>24</v>
      </c>
      <c r="F6" s="15"/>
      <c r="G6" s="15"/>
      <c r="H6" s="15"/>
      <c r="I6" s="17"/>
      <c r="J6" s="17"/>
      <c r="K6" s="24"/>
      <c r="L6" s="18"/>
      <c r="M6" s="71"/>
      <c r="O6" s="104">
        <v>0</v>
      </c>
      <c r="P6" s="105">
        <f t="shared" si="0"/>
        <v>0.11538461538461539</v>
      </c>
      <c r="Q6" s="143">
        <f t="shared" si="1"/>
        <v>0</v>
      </c>
      <c r="R6" s="106" t="s">
        <v>93</v>
      </c>
      <c r="S6" s="107"/>
    </row>
    <row r="7" spans="2:19" ht="66" thickBot="1" x14ac:dyDescent="0.25">
      <c r="B7" s="35">
        <v>4</v>
      </c>
      <c r="C7" s="37" t="s">
        <v>29</v>
      </c>
      <c r="D7" s="15"/>
      <c r="E7" s="14" t="s">
        <v>24</v>
      </c>
      <c r="F7" s="15"/>
      <c r="G7" s="15"/>
      <c r="H7" s="15"/>
      <c r="I7" s="17"/>
      <c r="J7" s="17"/>
      <c r="K7" s="24"/>
      <c r="L7" s="18"/>
      <c r="M7" s="71"/>
      <c r="O7" s="104">
        <v>0</v>
      </c>
      <c r="P7" s="105">
        <f t="shared" si="0"/>
        <v>0.11538461538461539</v>
      </c>
      <c r="Q7" s="143">
        <f t="shared" si="1"/>
        <v>0</v>
      </c>
      <c r="R7" s="106" t="s">
        <v>93</v>
      </c>
      <c r="S7" s="107"/>
    </row>
    <row r="8" spans="2:19" ht="53" thickBot="1" x14ac:dyDescent="0.25">
      <c r="B8" s="35">
        <v>5</v>
      </c>
      <c r="C8" s="37" t="s">
        <v>30</v>
      </c>
      <c r="D8" s="14" t="s">
        <v>24</v>
      </c>
      <c r="E8" s="15"/>
      <c r="F8" s="15"/>
      <c r="G8" s="15"/>
      <c r="H8" s="15"/>
      <c r="I8" s="17"/>
      <c r="J8" s="17"/>
      <c r="K8" s="24"/>
      <c r="L8" s="18"/>
      <c r="M8" s="71"/>
      <c r="O8" s="104">
        <v>0</v>
      </c>
      <c r="P8" s="105">
        <f t="shared" si="0"/>
        <v>0.11538461538461539</v>
      </c>
      <c r="Q8" s="143">
        <f t="shared" si="1"/>
        <v>0</v>
      </c>
      <c r="R8" s="106" t="s">
        <v>93</v>
      </c>
      <c r="S8" s="107"/>
    </row>
    <row r="9" spans="2:19" ht="17" thickBot="1" x14ac:dyDescent="0.25">
      <c r="B9" s="35">
        <v>6</v>
      </c>
      <c r="C9" s="37" t="s">
        <v>31</v>
      </c>
      <c r="D9" s="15"/>
      <c r="E9" s="15"/>
      <c r="F9" s="15"/>
      <c r="G9" s="15"/>
      <c r="H9" s="14" t="s">
        <v>24</v>
      </c>
      <c r="I9" s="17"/>
      <c r="J9" s="19"/>
      <c r="K9" s="25"/>
      <c r="L9" s="18"/>
      <c r="M9" s="71"/>
      <c r="O9" s="104">
        <v>0</v>
      </c>
      <c r="P9" s="105">
        <f t="shared" si="0"/>
        <v>0.11538461538461539</v>
      </c>
      <c r="Q9" s="143">
        <f t="shared" si="1"/>
        <v>0</v>
      </c>
      <c r="R9" s="106" t="s">
        <v>93</v>
      </c>
      <c r="S9" s="107"/>
    </row>
    <row r="10" spans="2:19" ht="53" thickBot="1" x14ac:dyDescent="0.25">
      <c r="B10" s="35">
        <v>7</v>
      </c>
      <c r="C10" s="37" t="s">
        <v>32</v>
      </c>
      <c r="D10" s="14" t="s">
        <v>24</v>
      </c>
      <c r="E10" s="15"/>
      <c r="F10" s="15"/>
      <c r="G10" s="15"/>
      <c r="H10" s="15"/>
      <c r="I10" s="17"/>
      <c r="J10" s="17"/>
      <c r="K10" s="24"/>
      <c r="L10" s="18"/>
      <c r="M10" s="71"/>
      <c r="O10" s="104">
        <v>0</v>
      </c>
      <c r="P10" s="105">
        <f t="shared" si="0"/>
        <v>0.11538461538461539</v>
      </c>
      <c r="Q10" s="143">
        <f t="shared" si="1"/>
        <v>0</v>
      </c>
      <c r="R10" s="106" t="s">
        <v>93</v>
      </c>
      <c r="S10" s="107"/>
    </row>
    <row r="11" spans="2:19" ht="40" thickBot="1" x14ac:dyDescent="0.25">
      <c r="B11" s="35">
        <v>8</v>
      </c>
      <c r="C11" s="37" t="s">
        <v>33</v>
      </c>
      <c r="D11" s="15"/>
      <c r="E11" s="15"/>
      <c r="F11" s="14" t="s">
        <v>24</v>
      </c>
      <c r="G11" s="15"/>
      <c r="H11" s="15"/>
      <c r="I11" s="17"/>
      <c r="J11" s="17"/>
      <c r="K11" s="24"/>
      <c r="L11" s="18"/>
      <c r="M11" s="71"/>
      <c r="O11" s="104">
        <v>0</v>
      </c>
      <c r="P11" s="105">
        <f t="shared" si="0"/>
        <v>0.11538461538461539</v>
      </c>
      <c r="Q11" s="143">
        <f t="shared" si="1"/>
        <v>0</v>
      </c>
      <c r="R11" s="106" t="s">
        <v>93</v>
      </c>
      <c r="S11" s="107"/>
    </row>
    <row r="12" spans="2:19" ht="17" thickBot="1" x14ac:dyDescent="0.25">
      <c r="B12" s="35">
        <v>9</v>
      </c>
      <c r="C12" s="37" t="s">
        <v>34</v>
      </c>
      <c r="D12" s="14" t="s">
        <v>24</v>
      </c>
      <c r="E12" s="15"/>
      <c r="F12" s="15"/>
      <c r="G12" s="15"/>
      <c r="H12" s="15"/>
      <c r="I12" s="17"/>
      <c r="J12" s="17"/>
      <c r="K12" s="24"/>
      <c r="L12" s="18"/>
      <c r="M12" s="71"/>
      <c r="O12" s="104">
        <v>0</v>
      </c>
      <c r="P12" s="105">
        <f t="shared" si="0"/>
        <v>0.11538461538461539</v>
      </c>
      <c r="Q12" s="143">
        <f t="shared" si="1"/>
        <v>0</v>
      </c>
      <c r="R12" s="106" t="s">
        <v>93</v>
      </c>
      <c r="S12" s="107"/>
    </row>
    <row r="13" spans="2:19" ht="27" thickBot="1" x14ac:dyDescent="0.25">
      <c r="B13" s="35">
        <v>10</v>
      </c>
      <c r="C13" s="37" t="s">
        <v>35</v>
      </c>
      <c r="D13" s="15"/>
      <c r="E13" s="14" t="s">
        <v>24</v>
      </c>
      <c r="F13" s="15"/>
      <c r="G13" s="15"/>
      <c r="H13" s="15"/>
      <c r="I13" s="17"/>
      <c r="J13" s="17"/>
      <c r="K13" s="24"/>
      <c r="L13" s="18"/>
      <c r="M13" s="71"/>
      <c r="O13" s="104">
        <v>0</v>
      </c>
      <c r="P13" s="105">
        <f t="shared" si="0"/>
        <v>0.11538461538461539</v>
      </c>
      <c r="Q13" s="143">
        <f t="shared" si="1"/>
        <v>0</v>
      </c>
      <c r="R13" s="106" t="s">
        <v>93</v>
      </c>
      <c r="S13" s="107"/>
    </row>
    <row r="14" spans="2:19" ht="27" thickBot="1" x14ac:dyDescent="0.25">
      <c r="B14" s="35">
        <v>11</v>
      </c>
      <c r="C14" s="37" t="s">
        <v>36</v>
      </c>
      <c r="D14" s="15"/>
      <c r="E14" s="15"/>
      <c r="F14" s="15"/>
      <c r="G14" s="14" t="s">
        <v>24</v>
      </c>
      <c r="H14" s="15"/>
      <c r="I14" s="17"/>
      <c r="J14" s="17"/>
      <c r="K14" s="24"/>
      <c r="L14" s="18"/>
      <c r="M14" s="71"/>
      <c r="O14" s="104">
        <v>0</v>
      </c>
      <c r="P14" s="105">
        <f t="shared" si="0"/>
        <v>0.11538461538461539</v>
      </c>
      <c r="Q14" s="143">
        <f t="shared" si="1"/>
        <v>0</v>
      </c>
      <c r="R14" s="106" t="s">
        <v>93</v>
      </c>
      <c r="S14" s="107"/>
    </row>
    <row r="15" spans="2:19" ht="27" thickBot="1" x14ac:dyDescent="0.25">
      <c r="B15" s="35">
        <v>12</v>
      </c>
      <c r="C15" s="37" t="s">
        <v>37</v>
      </c>
      <c r="D15" s="15"/>
      <c r="E15" s="15"/>
      <c r="F15" s="15"/>
      <c r="G15" s="14" t="s">
        <v>24</v>
      </c>
      <c r="H15" s="15"/>
      <c r="I15" s="17"/>
      <c r="J15" s="17"/>
      <c r="K15" s="24"/>
      <c r="L15" s="18"/>
      <c r="M15" s="71"/>
      <c r="O15" s="104">
        <v>0</v>
      </c>
      <c r="P15" s="105">
        <f t="shared" si="0"/>
        <v>0.11538461538461539</v>
      </c>
      <c r="Q15" s="143">
        <f t="shared" si="1"/>
        <v>0</v>
      </c>
      <c r="R15" s="106" t="s">
        <v>93</v>
      </c>
      <c r="S15" s="107"/>
    </row>
    <row r="16" spans="2:19" ht="53" thickBot="1" x14ac:dyDescent="0.25">
      <c r="B16" s="35">
        <v>13</v>
      </c>
      <c r="C16" s="37" t="s">
        <v>38</v>
      </c>
      <c r="D16" s="15"/>
      <c r="E16" s="15"/>
      <c r="F16" s="15"/>
      <c r="G16" s="14" t="s">
        <v>24</v>
      </c>
      <c r="H16" s="15"/>
      <c r="I16" s="17"/>
      <c r="J16" s="17"/>
      <c r="K16" s="24"/>
      <c r="L16" s="18"/>
      <c r="M16" s="71"/>
      <c r="O16" s="104">
        <v>0</v>
      </c>
      <c r="P16" s="105">
        <f t="shared" si="0"/>
        <v>0.11538461538461539</v>
      </c>
      <c r="Q16" s="143">
        <f t="shared" si="1"/>
        <v>0</v>
      </c>
      <c r="R16" s="106" t="s">
        <v>93</v>
      </c>
      <c r="S16" s="107"/>
    </row>
    <row r="17" spans="2:19" ht="27" thickBot="1" x14ac:dyDescent="0.25">
      <c r="B17" s="35">
        <v>14</v>
      </c>
      <c r="C17" s="37" t="s">
        <v>39</v>
      </c>
      <c r="D17" s="15"/>
      <c r="E17" s="15"/>
      <c r="F17" s="15"/>
      <c r="G17" s="14" t="s">
        <v>24</v>
      </c>
      <c r="H17" s="15"/>
      <c r="I17" s="17"/>
      <c r="J17" s="17"/>
      <c r="K17" s="24"/>
      <c r="L17" s="18"/>
      <c r="M17" s="71"/>
      <c r="O17" s="104">
        <v>0</v>
      </c>
      <c r="P17" s="105">
        <f t="shared" si="0"/>
        <v>0.11538461538461539</v>
      </c>
      <c r="Q17" s="143">
        <f t="shared" si="1"/>
        <v>0</v>
      </c>
      <c r="R17" s="106" t="s">
        <v>93</v>
      </c>
      <c r="S17" s="107"/>
    </row>
    <row r="18" spans="2:19" ht="17" thickBot="1" x14ac:dyDescent="0.25">
      <c r="B18" s="35">
        <v>15</v>
      </c>
      <c r="C18" s="37" t="s">
        <v>40</v>
      </c>
      <c r="D18" s="15"/>
      <c r="E18" s="15"/>
      <c r="F18" s="15"/>
      <c r="G18" s="14" t="s">
        <v>24</v>
      </c>
      <c r="H18" s="15"/>
      <c r="I18" s="17"/>
      <c r="J18" s="17"/>
      <c r="K18" s="24"/>
      <c r="L18" s="18"/>
      <c r="M18" s="71"/>
      <c r="O18" s="104">
        <v>0</v>
      </c>
      <c r="P18" s="105">
        <f t="shared" si="0"/>
        <v>0.11538461538461539</v>
      </c>
      <c r="Q18" s="143">
        <f t="shared" si="1"/>
        <v>0</v>
      </c>
      <c r="R18" s="106" t="s">
        <v>93</v>
      </c>
      <c r="S18" s="107"/>
    </row>
    <row r="19" spans="2:19" ht="27" thickBot="1" x14ac:dyDescent="0.25">
      <c r="B19" s="35">
        <v>16</v>
      </c>
      <c r="C19" s="37" t="s">
        <v>41</v>
      </c>
      <c r="D19" s="15"/>
      <c r="E19" s="15"/>
      <c r="F19" s="15"/>
      <c r="G19" s="14" t="s">
        <v>24</v>
      </c>
      <c r="H19" s="15"/>
      <c r="I19" s="17"/>
      <c r="J19" s="17"/>
      <c r="K19" s="24"/>
      <c r="L19" s="18"/>
      <c r="M19" s="71"/>
      <c r="O19" s="104">
        <v>0</v>
      </c>
      <c r="P19" s="105">
        <f t="shared" si="0"/>
        <v>0.11538461538461539</v>
      </c>
      <c r="Q19" s="143">
        <f t="shared" si="1"/>
        <v>0</v>
      </c>
      <c r="R19" s="106" t="s">
        <v>93</v>
      </c>
      <c r="S19" s="107"/>
    </row>
    <row r="20" spans="2:19" ht="27" thickBot="1" x14ac:dyDescent="0.25">
      <c r="B20" s="35">
        <v>17</v>
      </c>
      <c r="C20" s="37" t="s">
        <v>42</v>
      </c>
      <c r="D20" s="15"/>
      <c r="E20" s="15"/>
      <c r="F20" s="15"/>
      <c r="G20" s="15"/>
      <c r="H20" s="14" t="s">
        <v>24</v>
      </c>
      <c r="I20" s="17"/>
      <c r="J20" s="19"/>
      <c r="K20" s="25"/>
      <c r="L20" s="18"/>
      <c r="M20" s="71"/>
      <c r="O20" s="104">
        <v>0</v>
      </c>
      <c r="P20" s="105">
        <f t="shared" si="0"/>
        <v>0.11538461538461539</v>
      </c>
      <c r="Q20" s="143">
        <f t="shared" si="1"/>
        <v>0</v>
      </c>
      <c r="R20" s="106" t="s">
        <v>93</v>
      </c>
      <c r="S20" s="107"/>
    </row>
    <row r="21" spans="2:19" ht="27" thickBot="1" x14ac:dyDescent="0.25">
      <c r="B21" s="35">
        <v>18</v>
      </c>
      <c r="C21" s="37" t="s">
        <v>43</v>
      </c>
      <c r="D21" s="15"/>
      <c r="E21" s="15"/>
      <c r="F21" s="15"/>
      <c r="G21" s="15"/>
      <c r="H21" s="14" t="s">
        <v>24</v>
      </c>
      <c r="I21" s="17"/>
      <c r="J21" s="19"/>
      <c r="K21" s="25"/>
      <c r="L21" s="18"/>
      <c r="M21" s="71"/>
      <c r="O21" s="104">
        <v>0</v>
      </c>
      <c r="P21" s="105">
        <f t="shared" si="0"/>
        <v>0.11538461538461539</v>
      </c>
      <c r="Q21" s="143">
        <f t="shared" si="1"/>
        <v>0</v>
      </c>
      <c r="R21" s="106" t="s">
        <v>93</v>
      </c>
      <c r="S21" s="107"/>
    </row>
    <row r="22" spans="2:19" ht="27" thickBot="1" x14ac:dyDescent="0.25">
      <c r="B22" s="35">
        <v>19</v>
      </c>
      <c r="C22" s="37" t="s">
        <v>44</v>
      </c>
      <c r="D22" s="15"/>
      <c r="E22" s="15"/>
      <c r="F22" s="15"/>
      <c r="G22" s="15"/>
      <c r="H22" s="14" t="s">
        <v>24</v>
      </c>
      <c r="I22" s="17"/>
      <c r="J22" s="19"/>
      <c r="K22" s="25"/>
      <c r="L22" s="18"/>
      <c r="M22" s="71"/>
      <c r="O22" s="104">
        <v>0</v>
      </c>
      <c r="P22" s="105">
        <f t="shared" si="0"/>
        <v>0.11538461538461539</v>
      </c>
      <c r="Q22" s="143">
        <f t="shared" si="1"/>
        <v>0</v>
      </c>
      <c r="R22" s="106" t="s">
        <v>93</v>
      </c>
      <c r="S22" s="107"/>
    </row>
    <row r="23" spans="2:19" ht="40" thickBot="1" x14ac:dyDescent="0.25">
      <c r="B23" s="35">
        <v>20</v>
      </c>
      <c r="C23" s="37" t="s">
        <v>45</v>
      </c>
      <c r="D23" s="15"/>
      <c r="E23" s="15"/>
      <c r="F23" s="15"/>
      <c r="G23" s="15"/>
      <c r="H23" s="14" t="s">
        <v>24</v>
      </c>
      <c r="I23" s="17"/>
      <c r="J23" s="19"/>
      <c r="K23" s="25"/>
      <c r="L23" s="18"/>
      <c r="M23" s="71"/>
      <c r="O23" s="104">
        <v>0</v>
      </c>
      <c r="P23" s="105">
        <f t="shared" si="0"/>
        <v>0.11538461538461539</v>
      </c>
      <c r="Q23" s="143">
        <f t="shared" si="1"/>
        <v>0</v>
      </c>
      <c r="R23" s="106" t="s">
        <v>93</v>
      </c>
      <c r="S23" s="107"/>
    </row>
    <row r="24" spans="2:19" ht="40" thickBot="1" x14ac:dyDescent="0.25">
      <c r="B24" s="35">
        <v>21</v>
      </c>
      <c r="C24" s="37" t="s">
        <v>46</v>
      </c>
      <c r="D24" s="15"/>
      <c r="E24" s="15"/>
      <c r="F24" s="15"/>
      <c r="G24" s="15"/>
      <c r="H24" s="14" t="s">
        <v>24</v>
      </c>
      <c r="I24" s="17"/>
      <c r="J24" s="19"/>
      <c r="K24" s="25"/>
      <c r="L24" s="18"/>
      <c r="M24" s="71"/>
      <c r="O24" s="104">
        <v>0</v>
      </c>
      <c r="P24" s="105">
        <f t="shared" si="0"/>
        <v>0.11538461538461539</v>
      </c>
      <c r="Q24" s="143">
        <f t="shared" si="1"/>
        <v>0</v>
      </c>
      <c r="R24" s="106" t="s">
        <v>93</v>
      </c>
      <c r="S24" s="107"/>
    </row>
    <row r="25" spans="2:19" ht="27" thickBot="1" x14ac:dyDescent="0.25">
      <c r="B25" s="35">
        <v>22</v>
      </c>
      <c r="C25" s="37" t="s">
        <v>47</v>
      </c>
      <c r="D25" s="15"/>
      <c r="E25" s="15"/>
      <c r="F25" s="15"/>
      <c r="G25" s="15"/>
      <c r="H25" s="15"/>
      <c r="I25" s="19" t="s">
        <v>24</v>
      </c>
      <c r="J25" s="17"/>
      <c r="K25" s="24"/>
      <c r="L25" s="20"/>
      <c r="M25" s="72"/>
      <c r="O25" s="104">
        <v>0</v>
      </c>
      <c r="P25" s="105">
        <f t="shared" si="0"/>
        <v>0.11538461538461539</v>
      </c>
      <c r="Q25" s="143">
        <f t="shared" si="1"/>
        <v>0</v>
      </c>
      <c r="R25" s="106" t="s">
        <v>93</v>
      </c>
      <c r="S25" s="107"/>
    </row>
    <row r="26" spans="2:19" ht="40" thickBot="1" x14ac:dyDescent="0.25">
      <c r="B26" s="35">
        <v>23</v>
      </c>
      <c r="C26" s="37" t="s">
        <v>48</v>
      </c>
      <c r="D26" s="14" t="s">
        <v>24</v>
      </c>
      <c r="E26" s="15"/>
      <c r="F26" s="15"/>
      <c r="G26" s="15"/>
      <c r="H26" s="15"/>
      <c r="I26" s="17"/>
      <c r="J26" s="17"/>
      <c r="K26" s="24"/>
      <c r="L26" s="18"/>
      <c r="M26" s="71"/>
      <c r="O26" s="104">
        <v>0</v>
      </c>
      <c r="P26" s="105">
        <f t="shared" si="0"/>
        <v>0.11538461538461539</v>
      </c>
      <c r="Q26" s="143">
        <f t="shared" si="1"/>
        <v>0</v>
      </c>
      <c r="R26" s="106" t="s">
        <v>93</v>
      </c>
      <c r="S26" s="107"/>
    </row>
    <row r="27" spans="2:19" ht="27" thickBot="1" x14ac:dyDescent="0.25">
      <c r="B27" s="35">
        <v>24</v>
      </c>
      <c r="C27" s="37" t="s">
        <v>49</v>
      </c>
      <c r="D27" s="14" t="s">
        <v>24</v>
      </c>
      <c r="E27" s="15"/>
      <c r="F27" s="15"/>
      <c r="G27" s="15"/>
      <c r="H27" s="15"/>
      <c r="I27" s="17"/>
      <c r="J27" s="17"/>
      <c r="K27" s="24"/>
      <c r="L27" s="18"/>
      <c r="M27" s="71"/>
      <c r="O27" s="104">
        <v>0</v>
      </c>
      <c r="P27" s="105">
        <f t="shared" si="0"/>
        <v>0.11538461538461539</v>
      </c>
      <c r="Q27" s="143">
        <f t="shared" si="1"/>
        <v>0</v>
      </c>
      <c r="R27" s="106" t="s">
        <v>93</v>
      </c>
      <c r="S27" s="107"/>
    </row>
    <row r="28" spans="2:19" ht="17" thickBot="1" x14ac:dyDescent="0.25">
      <c r="B28" s="35">
        <v>25</v>
      </c>
      <c r="C28" s="37" t="s">
        <v>50</v>
      </c>
      <c r="D28" s="15"/>
      <c r="E28" s="15"/>
      <c r="F28" s="15"/>
      <c r="G28" s="15"/>
      <c r="H28" s="15"/>
      <c r="I28" s="19" t="s">
        <v>24</v>
      </c>
      <c r="J28" s="17"/>
      <c r="K28" s="24"/>
      <c r="L28" s="20"/>
      <c r="M28" s="72"/>
      <c r="O28" s="104">
        <v>0</v>
      </c>
      <c r="P28" s="105">
        <f t="shared" si="0"/>
        <v>0.11538461538461539</v>
      </c>
      <c r="Q28" s="143">
        <f t="shared" si="1"/>
        <v>0</v>
      </c>
      <c r="R28" s="106" t="s">
        <v>93</v>
      </c>
      <c r="S28" s="107"/>
    </row>
    <row r="29" spans="2:19" ht="27" thickBot="1" x14ac:dyDescent="0.25">
      <c r="B29" s="35">
        <v>26</v>
      </c>
      <c r="C29" s="38" t="s">
        <v>51</v>
      </c>
      <c r="D29" s="16"/>
      <c r="E29" s="16"/>
      <c r="F29" s="16"/>
      <c r="G29" s="16"/>
      <c r="H29" s="16"/>
      <c r="I29" s="21" t="s">
        <v>24</v>
      </c>
      <c r="J29" s="22"/>
      <c r="K29" s="26"/>
      <c r="L29" s="23"/>
      <c r="M29" s="73"/>
      <c r="O29" s="108">
        <v>0</v>
      </c>
      <c r="P29" s="109">
        <f t="shared" si="0"/>
        <v>0.11538461538461539</v>
      </c>
      <c r="Q29" s="144">
        <f t="shared" si="1"/>
        <v>0</v>
      </c>
      <c r="R29" s="110" t="s">
        <v>93</v>
      </c>
      <c r="S29" s="111"/>
    </row>
    <row r="33" spans="15:18" x14ac:dyDescent="0.2">
      <c r="O33" s="89" t="s">
        <v>91</v>
      </c>
      <c r="P33" s="141">
        <f>SUM(P4:P31)</f>
        <v>3.0000000000000004</v>
      </c>
      <c r="Q33" s="141">
        <f>SUM(Q4:Q31)</f>
        <v>0</v>
      </c>
      <c r="R33" s="120" t="s">
        <v>93</v>
      </c>
    </row>
  </sheetData>
  <mergeCells count="1">
    <mergeCell ref="B2:L2"/>
  </mergeCells>
  <phoneticPr fontId="14" type="noConversion"/>
  <pageMargins left="0.75" right="0.75" top="1" bottom="1" header="0.5" footer="0.5"/>
  <pageSetup scale="71" fitToHeight="2"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Q27"/>
  <sheetViews>
    <sheetView zoomScale="125" zoomScaleNormal="125" zoomScalePageLayoutView="125"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RowHeight="16" x14ac:dyDescent="0.2"/>
  <cols>
    <col min="1" max="1" width="2.5" customWidth="1"/>
    <col min="2" max="2" width="31.6640625" customWidth="1"/>
    <col min="12" max="12" width="2.5" style="82" hidden="1" customWidth="1"/>
    <col min="13" max="15" width="10.83203125" hidden="1" customWidth="1"/>
    <col min="16" max="16" width="11.83203125" hidden="1" customWidth="1"/>
    <col min="17" max="17" width="15.5" hidden="1" customWidth="1"/>
    <col min="18" max="18" width="10.83203125" customWidth="1"/>
  </cols>
  <sheetData>
    <row r="1" spans="2:17" ht="17" thickBot="1" x14ac:dyDescent="0.25"/>
    <row r="2" spans="2:17" ht="28" thickTop="1" thickBot="1" x14ac:dyDescent="0.25">
      <c r="B2" s="49" t="s">
        <v>53</v>
      </c>
      <c r="C2" s="32" t="s">
        <v>54</v>
      </c>
      <c r="D2" s="32" t="s">
        <v>55</v>
      </c>
      <c r="E2" s="32" t="s">
        <v>56</v>
      </c>
      <c r="F2" s="32"/>
      <c r="G2" s="32"/>
      <c r="H2" s="33"/>
      <c r="I2" s="33"/>
      <c r="J2" s="34"/>
      <c r="K2" s="50"/>
      <c r="M2" s="121" t="s">
        <v>85</v>
      </c>
      <c r="N2" s="122" t="s">
        <v>86</v>
      </c>
      <c r="O2" s="123" t="s">
        <v>87</v>
      </c>
      <c r="P2" s="123" t="s">
        <v>88</v>
      </c>
      <c r="Q2" s="124" t="s">
        <v>89</v>
      </c>
    </row>
    <row r="3" spans="2:17" ht="18" thickTop="1" thickBot="1" x14ac:dyDescent="0.25">
      <c r="B3" s="40" t="s">
        <v>58</v>
      </c>
      <c r="C3" s="14" t="s">
        <v>72</v>
      </c>
      <c r="D3" s="15"/>
      <c r="E3" s="15"/>
      <c r="F3" s="15"/>
      <c r="G3" s="15"/>
      <c r="H3" s="27"/>
      <c r="I3" s="27"/>
      <c r="J3" s="28"/>
      <c r="K3" s="41"/>
      <c r="M3" s="112">
        <v>0</v>
      </c>
      <c r="N3" s="113">
        <f>2/14</f>
        <v>0.14285714285714285</v>
      </c>
      <c r="O3" s="142">
        <f>N3*M3</f>
        <v>0</v>
      </c>
      <c r="P3" s="114" t="s">
        <v>94</v>
      </c>
      <c r="Q3" s="115"/>
    </row>
    <row r="4" spans="2:17" ht="17" thickBot="1" x14ac:dyDescent="0.25">
      <c r="B4" s="40" t="s">
        <v>59</v>
      </c>
      <c r="C4" s="14" t="s">
        <v>73</v>
      </c>
      <c r="D4" s="15"/>
      <c r="E4" s="15"/>
      <c r="F4" s="15"/>
      <c r="G4" s="15"/>
      <c r="H4" s="17"/>
      <c r="I4" s="17"/>
      <c r="J4" s="24"/>
      <c r="K4" s="42"/>
      <c r="M4" s="104">
        <v>0</v>
      </c>
      <c r="N4" s="105">
        <f t="shared" ref="N4:N16" si="0">2/14</f>
        <v>0.14285714285714285</v>
      </c>
      <c r="O4" s="143">
        <f t="shared" ref="O4:O16" si="1">N4*M4</f>
        <v>0</v>
      </c>
      <c r="P4" s="106" t="s">
        <v>94</v>
      </c>
      <c r="Q4" s="107"/>
    </row>
    <row r="5" spans="2:17" ht="17" thickBot="1" x14ac:dyDescent="0.25">
      <c r="B5" s="40" t="s">
        <v>60</v>
      </c>
      <c r="C5" s="14" t="s">
        <v>73</v>
      </c>
      <c r="D5" s="14"/>
      <c r="E5" s="15"/>
      <c r="F5" s="15"/>
      <c r="G5" s="15"/>
      <c r="H5" s="17"/>
      <c r="I5" s="17"/>
      <c r="J5" s="24"/>
      <c r="K5" s="42"/>
      <c r="M5" s="104">
        <v>0</v>
      </c>
      <c r="N5" s="105">
        <f t="shared" si="0"/>
        <v>0.14285714285714285</v>
      </c>
      <c r="O5" s="143">
        <f t="shared" si="1"/>
        <v>0</v>
      </c>
      <c r="P5" s="106" t="s">
        <v>94</v>
      </c>
      <c r="Q5" s="107"/>
    </row>
    <row r="6" spans="2:17" ht="17" thickBot="1" x14ac:dyDescent="0.25">
      <c r="B6" s="40" t="s">
        <v>61</v>
      </c>
      <c r="C6" s="14" t="s">
        <v>73</v>
      </c>
      <c r="D6" s="14"/>
      <c r="E6" s="15"/>
      <c r="F6" s="15"/>
      <c r="G6" s="15"/>
      <c r="H6" s="17"/>
      <c r="I6" s="17"/>
      <c r="J6" s="24"/>
      <c r="K6" s="42"/>
      <c r="M6" s="104">
        <v>0</v>
      </c>
      <c r="N6" s="105">
        <f t="shared" si="0"/>
        <v>0.14285714285714285</v>
      </c>
      <c r="O6" s="143">
        <f t="shared" si="1"/>
        <v>0</v>
      </c>
      <c r="P6" s="106" t="s">
        <v>94</v>
      </c>
      <c r="Q6" s="107"/>
    </row>
    <row r="7" spans="2:17" ht="17" thickBot="1" x14ac:dyDescent="0.25">
      <c r="B7" s="40" t="s">
        <v>62</v>
      </c>
      <c r="C7" s="14" t="s">
        <v>74</v>
      </c>
      <c r="D7" s="15"/>
      <c r="E7" s="15"/>
      <c r="F7" s="15"/>
      <c r="G7" s="15"/>
      <c r="H7" s="17"/>
      <c r="I7" s="17"/>
      <c r="J7" s="24"/>
      <c r="K7" s="42"/>
      <c r="M7" s="104">
        <v>0</v>
      </c>
      <c r="N7" s="105">
        <f t="shared" si="0"/>
        <v>0.14285714285714285</v>
      </c>
      <c r="O7" s="143">
        <f t="shared" si="1"/>
        <v>0</v>
      </c>
      <c r="P7" s="106" t="s">
        <v>94</v>
      </c>
      <c r="Q7" s="107"/>
    </row>
    <row r="8" spans="2:17" ht="17" thickBot="1" x14ac:dyDescent="0.25">
      <c r="B8" s="40" t="s">
        <v>63</v>
      </c>
      <c r="C8" s="14" t="s">
        <v>73</v>
      </c>
      <c r="D8" s="15"/>
      <c r="E8" s="15"/>
      <c r="F8" s="15"/>
      <c r="G8" s="14"/>
      <c r="H8" s="17"/>
      <c r="I8" s="19"/>
      <c r="J8" s="25"/>
      <c r="K8" s="42"/>
      <c r="M8" s="104">
        <v>0</v>
      </c>
      <c r="N8" s="105">
        <f t="shared" si="0"/>
        <v>0.14285714285714285</v>
      </c>
      <c r="O8" s="143">
        <f t="shared" si="1"/>
        <v>0</v>
      </c>
      <c r="P8" s="106" t="s">
        <v>94</v>
      </c>
      <c r="Q8" s="107"/>
    </row>
    <row r="9" spans="2:17" ht="17" thickBot="1" x14ac:dyDescent="0.25">
      <c r="B9" s="40" t="s">
        <v>64</v>
      </c>
      <c r="C9" s="14" t="s">
        <v>73</v>
      </c>
      <c r="D9" s="15"/>
      <c r="E9" s="15"/>
      <c r="F9" s="15"/>
      <c r="G9" s="15"/>
      <c r="H9" s="17"/>
      <c r="I9" s="17"/>
      <c r="J9" s="24"/>
      <c r="K9" s="42"/>
      <c r="M9" s="104">
        <v>0</v>
      </c>
      <c r="N9" s="105">
        <f t="shared" si="0"/>
        <v>0.14285714285714285</v>
      </c>
      <c r="O9" s="143">
        <f t="shared" si="1"/>
        <v>0</v>
      </c>
      <c r="P9" s="106" t="s">
        <v>94</v>
      </c>
      <c r="Q9" s="107"/>
    </row>
    <row r="10" spans="2:17" ht="17" thickBot="1" x14ac:dyDescent="0.25">
      <c r="B10" s="40" t="s">
        <v>65</v>
      </c>
      <c r="C10" s="14" t="s">
        <v>73</v>
      </c>
      <c r="D10" s="15"/>
      <c r="E10" s="14"/>
      <c r="F10" s="15"/>
      <c r="G10" s="15"/>
      <c r="H10" s="17"/>
      <c r="I10" s="17"/>
      <c r="J10" s="24"/>
      <c r="K10" s="42"/>
      <c r="M10" s="104">
        <v>0</v>
      </c>
      <c r="N10" s="105">
        <f t="shared" si="0"/>
        <v>0.14285714285714285</v>
      </c>
      <c r="O10" s="143">
        <f t="shared" si="1"/>
        <v>0</v>
      </c>
      <c r="P10" s="106" t="s">
        <v>94</v>
      </c>
      <c r="Q10" s="107"/>
    </row>
    <row r="11" spans="2:17" ht="17" thickBot="1" x14ac:dyDescent="0.25">
      <c r="B11" s="40" t="s">
        <v>66</v>
      </c>
      <c r="C11" s="14"/>
      <c r="D11" s="15"/>
      <c r="E11" s="15"/>
      <c r="F11" s="15"/>
      <c r="G11" s="15"/>
      <c r="H11" s="17"/>
      <c r="I11" s="17"/>
      <c r="J11" s="24"/>
      <c r="K11" s="42"/>
      <c r="M11" s="104">
        <v>0</v>
      </c>
      <c r="N11" s="105">
        <f t="shared" si="0"/>
        <v>0.14285714285714285</v>
      </c>
      <c r="O11" s="143">
        <f t="shared" si="1"/>
        <v>0</v>
      </c>
      <c r="P11" s="106" t="s">
        <v>94</v>
      </c>
      <c r="Q11" s="107"/>
    </row>
    <row r="12" spans="2:17" ht="17" thickBot="1" x14ac:dyDescent="0.25">
      <c r="B12" s="40" t="s">
        <v>67</v>
      </c>
      <c r="C12" s="14" t="s">
        <v>73</v>
      </c>
      <c r="D12" s="14"/>
      <c r="E12" s="15"/>
      <c r="F12" s="15"/>
      <c r="G12" s="15"/>
      <c r="H12" s="17"/>
      <c r="I12" s="17"/>
      <c r="J12" s="24"/>
      <c r="K12" s="42"/>
      <c r="M12" s="104">
        <v>0</v>
      </c>
      <c r="N12" s="105">
        <f t="shared" si="0"/>
        <v>0.14285714285714285</v>
      </c>
      <c r="O12" s="143">
        <f t="shared" si="1"/>
        <v>0</v>
      </c>
      <c r="P12" s="106" t="s">
        <v>94</v>
      </c>
      <c r="Q12" s="107"/>
    </row>
    <row r="13" spans="2:17" ht="17" thickBot="1" x14ac:dyDescent="0.25">
      <c r="B13" s="40" t="s">
        <v>68</v>
      </c>
      <c r="C13" s="14" t="s">
        <v>73</v>
      </c>
      <c r="D13" s="15"/>
      <c r="E13" s="15"/>
      <c r="F13" s="14"/>
      <c r="G13" s="15"/>
      <c r="H13" s="17"/>
      <c r="I13" s="17"/>
      <c r="J13" s="24"/>
      <c r="K13" s="42"/>
      <c r="M13" s="104">
        <v>0</v>
      </c>
      <c r="N13" s="105">
        <f t="shared" si="0"/>
        <v>0.14285714285714285</v>
      </c>
      <c r="O13" s="143">
        <f t="shared" si="1"/>
        <v>0</v>
      </c>
      <c r="P13" s="106" t="s">
        <v>94</v>
      </c>
      <c r="Q13" s="107"/>
    </row>
    <row r="14" spans="2:17" ht="17" thickBot="1" x14ac:dyDescent="0.25">
      <c r="B14" s="40" t="s">
        <v>69</v>
      </c>
      <c r="C14" s="14" t="s">
        <v>73</v>
      </c>
      <c r="D14" s="15"/>
      <c r="E14" s="15"/>
      <c r="F14" s="14"/>
      <c r="G14" s="15"/>
      <c r="H14" s="17"/>
      <c r="I14" s="17"/>
      <c r="J14" s="24"/>
      <c r="K14" s="42"/>
      <c r="M14" s="104">
        <v>0</v>
      </c>
      <c r="N14" s="105">
        <f t="shared" si="0"/>
        <v>0.14285714285714285</v>
      </c>
      <c r="O14" s="143">
        <f t="shared" si="1"/>
        <v>0</v>
      </c>
      <c r="P14" s="106" t="s">
        <v>94</v>
      </c>
      <c r="Q14" s="107"/>
    </row>
    <row r="15" spans="2:17" ht="17" thickBot="1" x14ac:dyDescent="0.25">
      <c r="B15" s="40" t="s">
        <v>70</v>
      </c>
      <c r="C15" s="14"/>
      <c r="D15" s="15"/>
      <c r="E15" s="15"/>
      <c r="F15" s="14"/>
      <c r="G15" s="15"/>
      <c r="H15" s="17"/>
      <c r="I15" s="17"/>
      <c r="J15" s="24"/>
      <c r="K15" s="42"/>
      <c r="M15" s="104">
        <v>0</v>
      </c>
      <c r="N15" s="105">
        <f t="shared" si="0"/>
        <v>0.14285714285714285</v>
      </c>
      <c r="O15" s="143">
        <f t="shared" si="1"/>
        <v>0</v>
      </c>
      <c r="P15" s="106" t="s">
        <v>94</v>
      </c>
      <c r="Q15" s="107"/>
    </row>
    <row r="16" spans="2:17" ht="17" thickBot="1" x14ac:dyDescent="0.25">
      <c r="B16" s="40" t="s">
        <v>71</v>
      </c>
      <c r="C16" s="14"/>
      <c r="D16" s="15"/>
      <c r="E16" s="15"/>
      <c r="F16" s="14"/>
      <c r="G16" s="15"/>
      <c r="H16" s="17"/>
      <c r="I16" s="17"/>
      <c r="J16" s="24"/>
      <c r="K16" s="42"/>
      <c r="M16" s="104">
        <v>0</v>
      </c>
      <c r="N16" s="105">
        <f t="shared" si="0"/>
        <v>0.14285714285714285</v>
      </c>
      <c r="O16" s="143">
        <f t="shared" si="1"/>
        <v>0</v>
      </c>
      <c r="P16" s="106" t="s">
        <v>94</v>
      </c>
      <c r="Q16" s="107"/>
    </row>
    <row r="17" spans="2:17" ht="17" thickBot="1" x14ac:dyDescent="0.25">
      <c r="B17" s="43"/>
      <c r="C17" s="44"/>
      <c r="D17" s="44"/>
      <c r="E17" s="44"/>
      <c r="F17" s="44"/>
      <c r="G17" s="44"/>
      <c r="H17" s="45"/>
      <c r="I17" s="46"/>
      <c r="J17" s="47"/>
      <c r="K17" s="48"/>
      <c r="M17" s="108"/>
      <c r="N17" s="109"/>
      <c r="O17" s="144"/>
      <c r="P17" s="110"/>
      <c r="Q17" s="111"/>
    </row>
    <row r="18" spans="2:17" ht="17" thickTop="1" x14ac:dyDescent="0.2">
      <c r="B18" s="146"/>
      <c r="C18" s="147"/>
      <c r="D18" s="147"/>
      <c r="E18" s="147"/>
      <c r="F18" s="147"/>
      <c r="G18" s="147"/>
      <c r="H18" s="148"/>
      <c r="I18" s="147"/>
      <c r="J18" s="147"/>
      <c r="K18" s="148"/>
      <c r="M18" s="93"/>
      <c r="N18" s="92"/>
      <c r="O18" s="149"/>
      <c r="P18" s="93"/>
      <c r="Q18" s="150"/>
    </row>
    <row r="19" spans="2:17" x14ac:dyDescent="0.2">
      <c r="B19" s="146"/>
      <c r="C19" s="147"/>
      <c r="D19" s="147"/>
      <c r="E19" s="147"/>
      <c r="F19" s="147"/>
      <c r="G19" s="147"/>
      <c r="H19" s="148"/>
      <c r="I19" s="147"/>
      <c r="J19" s="147"/>
      <c r="K19" s="148"/>
      <c r="M19" s="93"/>
      <c r="N19" s="92"/>
      <c r="O19" s="149"/>
      <c r="P19" s="93"/>
      <c r="Q19" s="150"/>
    </row>
    <row r="20" spans="2:17" s="151" customFormat="1" x14ac:dyDescent="0.2">
      <c r="B20" s="151" t="s">
        <v>98</v>
      </c>
      <c r="C20" s="151" t="s">
        <v>97</v>
      </c>
      <c r="L20" s="152"/>
    </row>
    <row r="21" spans="2:17" x14ac:dyDescent="0.2">
      <c r="B21" s="153" t="s">
        <v>99</v>
      </c>
      <c r="C21" s="154" t="s">
        <v>101</v>
      </c>
      <c r="D21" s="154"/>
      <c r="E21" s="154"/>
      <c r="F21" s="154"/>
      <c r="G21" s="154"/>
      <c r="H21" s="154"/>
      <c r="I21" s="154"/>
      <c r="J21" s="154"/>
    </row>
    <row r="22" spans="2:17" x14ac:dyDescent="0.2">
      <c r="B22" s="155" t="s">
        <v>100</v>
      </c>
      <c r="C22" s="156" t="s">
        <v>102</v>
      </c>
      <c r="D22" s="156"/>
      <c r="E22" s="156"/>
      <c r="F22" s="156"/>
      <c r="G22" s="156"/>
      <c r="H22" s="156"/>
      <c r="I22" s="156"/>
      <c r="J22" s="156"/>
    </row>
    <row r="23" spans="2:17" x14ac:dyDescent="0.2">
      <c r="B23" s="145" t="s">
        <v>103</v>
      </c>
      <c r="C23" t="s">
        <v>104</v>
      </c>
      <c r="M23" s="89" t="s">
        <v>91</v>
      </c>
      <c r="N23" s="88">
        <f>SUM(N3:N21)</f>
        <v>1.9999999999999993</v>
      </c>
      <c r="O23" s="88">
        <f>SUM(O3:O21)</f>
        <v>0</v>
      </c>
      <c r="P23" s="120" t="s">
        <v>94</v>
      </c>
    </row>
    <row r="24" spans="2:17" x14ac:dyDescent="0.2">
      <c r="B24" s="153"/>
      <c r="C24" s="154" t="s">
        <v>108</v>
      </c>
      <c r="D24" s="154"/>
      <c r="E24" s="154"/>
      <c r="F24" s="154"/>
      <c r="G24" s="154"/>
      <c r="H24" s="154"/>
      <c r="I24" s="154"/>
      <c r="J24" s="154"/>
      <c r="M24" s="89"/>
      <c r="N24" s="88"/>
      <c r="O24" s="88"/>
      <c r="P24" s="120"/>
    </row>
    <row r="25" spans="2:17" x14ac:dyDescent="0.2">
      <c r="B25" s="145" t="s">
        <v>105</v>
      </c>
      <c r="C25" t="s">
        <v>106</v>
      </c>
    </row>
    <row r="26" spans="2:17" x14ac:dyDescent="0.2">
      <c r="B26" s="153"/>
      <c r="C26" s="154" t="s">
        <v>107</v>
      </c>
      <c r="D26" s="154"/>
      <c r="E26" s="154"/>
      <c r="F26" s="154"/>
      <c r="G26" s="154"/>
      <c r="H26" s="154"/>
      <c r="I26" s="154"/>
      <c r="J26" s="154"/>
    </row>
    <row r="27" spans="2:17" x14ac:dyDescent="0.2">
      <c r="B27" s="155" t="s">
        <v>109</v>
      </c>
      <c r="C27" s="156" t="s">
        <v>110</v>
      </c>
      <c r="D27" s="156"/>
      <c r="E27" s="156"/>
      <c r="F27" s="156"/>
      <c r="G27" s="156"/>
      <c r="H27" s="156"/>
      <c r="I27" s="156"/>
      <c r="J27" s="156"/>
    </row>
  </sheetData>
  <phoneticPr fontId="14" type="noConversion"/>
  <printOptions horizontalCentered="1" verticalCentered="1"/>
  <pageMargins left="0.75" right="0.75" top="1" bottom="1" header="0.5" footer="0.5"/>
  <pageSetup scale="86" orientation="landscape"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21"/>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RowHeight="16" x14ac:dyDescent="0.2"/>
  <cols>
    <col min="1" max="1" width="9.83203125" style="52" bestFit="1" customWidth="1"/>
    <col min="2" max="2" width="55" style="53" customWidth="1"/>
    <col min="3" max="3" width="64.1640625" style="53" customWidth="1"/>
    <col min="4" max="4" width="3.1640625" style="125" hidden="1" customWidth="1"/>
    <col min="5" max="6" width="10.83203125" style="54" hidden="1" customWidth="1"/>
    <col min="7" max="7" width="10.83203125" style="128" hidden="1" customWidth="1"/>
    <col min="8" max="8" width="15.5" style="54" hidden="1" customWidth="1"/>
    <col min="9" max="9" width="15.33203125" style="54" hidden="1" customWidth="1"/>
    <col min="10" max="10" width="10.83203125" style="54" customWidth="1"/>
    <col min="11" max="16384" width="10.83203125" style="54"/>
  </cols>
  <sheetData>
    <row r="1" spans="1:9" ht="17" thickBot="1" x14ac:dyDescent="0.25">
      <c r="A1" s="52" t="s">
        <v>57</v>
      </c>
    </row>
    <row r="2" spans="1:9" s="57" customFormat="1" x14ac:dyDescent="0.2">
      <c r="A2" s="55" t="s">
        <v>75</v>
      </c>
      <c r="B2" s="56" t="s">
        <v>75</v>
      </c>
      <c r="C2" s="56" t="s">
        <v>76</v>
      </c>
      <c r="D2" s="126"/>
      <c r="E2" s="129" t="s">
        <v>85</v>
      </c>
      <c r="F2" s="130" t="s">
        <v>86</v>
      </c>
      <c r="G2" s="130" t="s">
        <v>87</v>
      </c>
      <c r="H2" s="131" t="s">
        <v>88</v>
      </c>
      <c r="I2" s="132" t="s">
        <v>89</v>
      </c>
    </row>
    <row r="3" spans="1:9" ht="48" x14ac:dyDescent="0.2">
      <c r="A3" s="58">
        <v>4.0999999999999996</v>
      </c>
      <c r="B3" s="59" t="s">
        <v>77</v>
      </c>
      <c r="C3" s="60"/>
      <c r="E3" s="133">
        <v>0</v>
      </c>
      <c r="F3" s="105">
        <f>1/7</f>
        <v>0.14285714285714285</v>
      </c>
      <c r="G3" s="134">
        <f>F3*E3</f>
        <v>0</v>
      </c>
      <c r="H3" s="106" t="s">
        <v>95</v>
      </c>
      <c r="I3" s="135"/>
    </row>
    <row r="4" spans="1:9" ht="32" x14ac:dyDescent="0.2">
      <c r="A4" s="61">
        <v>4.2</v>
      </c>
      <c r="B4" s="62" t="s">
        <v>78</v>
      </c>
      <c r="C4" s="60"/>
      <c r="E4" s="133">
        <v>0</v>
      </c>
      <c r="F4" s="105">
        <f t="shared" ref="F4:F9" si="0">1/7</f>
        <v>0.14285714285714285</v>
      </c>
      <c r="G4" s="134">
        <f t="shared" ref="G4:G9" si="1">F4*E4</f>
        <v>0</v>
      </c>
      <c r="H4" s="106" t="s">
        <v>95</v>
      </c>
      <c r="I4" s="135"/>
    </row>
    <row r="5" spans="1:9" ht="64" x14ac:dyDescent="0.2">
      <c r="A5" s="61">
        <v>4.3</v>
      </c>
      <c r="B5" s="62" t="s">
        <v>111</v>
      </c>
      <c r="C5" s="60"/>
      <c r="E5" s="133">
        <v>0</v>
      </c>
      <c r="F5" s="105">
        <f t="shared" si="0"/>
        <v>0.14285714285714285</v>
      </c>
      <c r="G5" s="134">
        <f t="shared" si="1"/>
        <v>0</v>
      </c>
      <c r="H5" s="106" t="s">
        <v>95</v>
      </c>
      <c r="I5" s="135"/>
    </row>
    <row r="6" spans="1:9" ht="96" x14ac:dyDescent="0.2">
      <c r="A6" s="61">
        <v>4.4000000000000004</v>
      </c>
      <c r="B6" s="62" t="s">
        <v>113</v>
      </c>
      <c r="C6" s="60"/>
      <c r="E6" s="133">
        <v>0</v>
      </c>
      <c r="F6" s="105">
        <f t="shared" si="0"/>
        <v>0.14285714285714285</v>
      </c>
      <c r="G6" s="134">
        <f t="shared" si="1"/>
        <v>0</v>
      </c>
      <c r="H6" s="106" t="s">
        <v>95</v>
      </c>
      <c r="I6" s="135"/>
    </row>
    <row r="7" spans="1:9" ht="48" x14ac:dyDescent="0.2">
      <c r="A7" s="61">
        <v>4.5</v>
      </c>
      <c r="B7" s="62" t="s">
        <v>112</v>
      </c>
      <c r="C7" s="60"/>
      <c r="E7" s="133">
        <v>0</v>
      </c>
      <c r="F7" s="105">
        <f t="shared" si="0"/>
        <v>0.14285714285714285</v>
      </c>
      <c r="G7" s="134">
        <f t="shared" si="1"/>
        <v>0</v>
      </c>
      <c r="H7" s="106" t="s">
        <v>95</v>
      </c>
      <c r="I7" s="135"/>
    </row>
    <row r="8" spans="1:9" ht="48" x14ac:dyDescent="0.2">
      <c r="A8" s="61">
        <v>4.5999999999999996</v>
      </c>
      <c r="B8" s="62" t="s">
        <v>79</v>
      </c>
      <c r="C8" s="60"/>
      <c r="E8" s="133">
        <v>0</v>
      </c>
      <c r="F8" s="105">
        <f t="shared" si="0"/>
        <v>0.14285714285714285</v>
      </c>
      <c r="G8" s="134">
        <f t="shared" si="1"/>
        <v>0</v>
      </c>
      <c r="H8" s="106" t="s">
        <v>95</v>
      </c>
      <c r="I8" s="135"/>
    </row>
    <row r="9" spans="1:9" ht="97" thickBot="1" x14ac:dyDescent="0.25">
      <c r="A9" s="61">
        <v>4.7</v>
      </c>
      <c r="B9" s="62" t="s">
        <v>80</v>
      </c>
      <c r="C9" s="60"/>
      <c r="E9" s="136">
        <v>0</v>
      </c>
      <c r="F9" s="137">
        <f t="shared" si="0"/>
        <v>0.14285714285714285</v>
      </c>
      <c r="G9" s="138">
        <f t="shared" si="1"/>
        <v>0</v>
      </c>
      <c r="H9" s="139" t="s">
        <v>95</v>
      </c>
      <c r="I9" s="140"/>
    </row>
    <row r="12" spans="1:9" x14ac:dyDescent="0.2">
      <c r="E12" s="127" t="s">
        <v>91</v>
      </c>
      <c r="F12" s="128">
        <f>SUM(F3:F11)</f>
        <v>0.99999999999999978</v>
      </c>
      <c r="G12" s="128">
        <f>SUM(G3:G11)</f>
        <v>0</v>
      </c>
      <c r="H12" s="54" t="str">
        <f>H9</f>
        <v>Q4: Questions</v>
      </c>
    </row>
    <row r="13" spans="1:9" x14ac:dyDescent="0.2">
      <c r="B13" s="2"/>
    </row>
    <row r="14" spans="1:9" x14ac:dyDescent="0.2">
      <c r="B14" s="2"/>
    </row>
    <row r="15" spans="1:9" x14ac:dyDescent="0.2">
      <c r="B15" s="51"/>
    </row>
    <row r="16" spans="1:9" x14ac:dyDescent="0.2">
      <c r="B16" s="2"/>
    </row>
    <row r="17" spans="2:2" x14ac:dyDescent="0.2">
      <c r="B17" s="2"/>
    </row>
    <row r="18" spans="2:2" x14ac:dyDescent="0.2">
      <c r="B18" s="2"/>
    </row>
    <row r="19" spans="2:2" x14ac:dyDescent="0.2">
      <c r="B19" s="51"/>
    </row>
    <row r="20" spans="2:2" x14ac:dyDescent="0.2">
      <c r="B20" s="2"/>
    </row>
    <row r="21" spans="2:2" x14ac:dyDescent="0.2">
      <c r="B21" s="2"/>
    </row>
  </sheetData>
  <phoneticPr fontId="14" type="noConversion"/>
  <pageMargins left="0.75" right="0.75" top="1" bottom="1" header="0.5" footer="0.5"/>
  <pageSetup scale="88"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Part 1</vt:lpstr>
      <vt:lpstr>Part 2</vt:lpstr>
      <vt:lpstr>Part 3</vt:lpstr>
      <vt:lpstr>Part 4</vt:lpstr>
    </vt:vector>
  </TitlesOfParts>
  <Company>The Significant Half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Beaver</dc:creator>
  <cp:lastModifiedBy>Microsoft Office User</cp:lastModifiedBy>
  <cp:lastPrinted>2016-07-21T12:26:04Z</cp:lastPrinted>
  <dcterms:created xsi:type="dcterms:W3CDTF">2015-03-17T18:12:11Z</dcterms:created>
  <dcterms:modified xsi:type="dcterms:W3CDTF">2016-10-28T20:11:10Z</dcterms:modified>
</cp:coreProperties>
</file>