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\Documents\ITACS_2018-08-02\Documents\ITACS_2016-08-14\Temple\ITACS\MyClasses\MIS5203_2019-Spring\03_Classes\Unit-3_Project-Initiation-Selection\"/>
    </mc:Choice>
  </mc:AlternateContent>
  <xr:revisionPtr revIDLastSave="0" documentId="13_ncr:1_{78518A84-1B75-4197-8CD7-DD15992404C4}" xr6:coauthVersionLast="40" xr6:coauthVersionMax="40" xr10:uidLastSave="{00000000-0000-0000-0000-000000000000}"/>
  <bookViews>
    <workbookView xWindow="0" yWindow="0" windowWidth="1920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 l="1"/>
  <c r="G5" i="2"/>
  <c r="E5" i="2"/>
  <c r="C5" i="2"/>
  <c r="A5" i="2"/>
  <c r="C11" i="1" l="1"/>
  <c r="C12" i="1" s="1"/>
  <c r="D11" i="1"/>
  <c r="D12" i="1" s="1"/>
  <c r="E11" i="1"/>
  <c r="E12" i="1" s="1"/>
  <c r="F11" i="1"/>
  <c r="F12" i="1" s="1"/>
  <c r="G11" i="1"/>
  <c r="G12" i="1" s="1"/>
  <c r="B11" i="1"/>
  <c r="B12" i="1" s="1"/>
  <c r="B13" i="1" s="1"/>
  <c r="C6" i="1"/>
  <c r="C7" i="1" s="1"/>
  <c r="D6" i="1"/>
  <c r="D7" i="1" s="1"/>
  <c r="E6" i="1"/>
  <c r="E7" i="1" s="1"/>
  <c r="F6" i="1"/>
  <c r="F7" i="1" s="1"/>
  <c r="G6" i="1"/>
  <c r="G7" i="1" s="1"/>
  <c r="B6" i="1"/>
  <c r="B7" i="1" s="1"/>
  <c r="D18" i="1" l="1"/>
  <c r="G18" i="1"/>
  <c r="C18" i="1"/>
  <c r="F18" i="1"/>
  <c r="C13" i="1"/>
  <c r="D13" i="1" s="1"/>
  <c r="E13" i="1" s="1"/>
  <c r="F13" i="1" s="1"/>
  <c r="G13" i="1" s="1"/>
  <c r="E18" i="1"/>
  <c r="B18" i="1"/>
  <c r="B8" i="1"/>
  <c r="B15" i="1" l="1"/>
  <c r="B16" i="1"/>
  <c r="B19" i="1"/>
  <c r="C8" i="1"/>
  <c r="C16" i="1" l="1"/>
  <c r="C15" i="1"/>
  <c r="C19" i="1"/>
  <c r="D8" i="1"/>
  <c r="D15" i="1" l="1"/>
  <c r="D16" i="1"/>
  <c r="D19" i="1"/>
  <c r="E8" i="1"/>
  <c r="E15" i="1" l="1"/>
  <c r="E16" i="1"/>
  <c r="E19" i="1"/>
  <c r="E21" i="1" s="1"/>
  <c r="F8" i="1"/>
  <c r="F15" i="1" l="1"/>
  <c r="F16" i="1"/>
  <c r="F19" i="1"/>
  <c r="G8" i="1"/>
  <c r="G16" i="1" s="1"/>
  <c r="G15" i="1" l="1"/>
  <c r="G19" i="1"/>
</calcChain>
</file>

<file path=xl/sharedStrings.xml><?xml version="1.0" encoding="utf-8"?>
<sst xmlns="http://schemas.openxmlformats.org/spreadsheetml/2006/main" count="35" uniqueCount="34">
  <si>
    <t>Costs</t>
  </si>
  <si>
    <t>Benefit</t>
  </si>
  <si>
    <t>Discount Rate</t>
  </si>
  <si>
    <t>NPV of Benefits</t>
  </si>
  <si>
    <t>PV of Benefits</t>
  </si>
  <si>
    <t>NPV of Costs</t>
  </si>
  <si>
    <t>PV of Costs</t>
  </si>
  <si>
    <t>Year:</t>
  </si>
  <si>
    <t>Dicount Rate:</t>
  </si>
  <si>
    <t>ROI:</t>
  </si>
  <si>
    <t>Cash Flow (Yearly)</t>
  </si>
  <si>
    <t>Cash Flow (Overall)</t>
  </si>
  <si>
    <t>Upfront Costs:</t>
  </si>
  <si>
    <t>Licensing</t>
  </si>
  <si>
    <t>Development</t>
  </si>
  <si>
    <t>Hardware</t>
  </si>
  <si>
    <t>Recurring Costs:</t>
  </si>
  <si>
    <t>Support</t>
  </si>
  <si>
    <t>MS Support</t>
  </si>
  <si>
    <t>HW Maint</t>
  </si>
  <si>
    <t>Dev Maint</t>
  </si>
  <si>
    <t>Recurring:</t>
  </si>
  <si>
    <t>MS Excel Costs:</t>
  </si>
  <si>
    <t>Site License</t>
  </si>
  <si>
    <t>Consulting</t>
  </si>
  <si>
    <t>Recurring Benefits</t>
  </si>
  <si>
    <t>Avg yearly savings in liability</t>
  </si>
  <si>
    <t>Reduced time and effort</t>
  </si>
  <si>
    <t>Recurring Benefits:</t>
  </si>
  <si>
    <t>(none)</t>
  </si>
  <si>
    <t>Net Present Value (NPV):</t>
  </si>
  <si>
    <t>Enter Discount Rate as decimal (E.g.  0.10 for 10%)</t>
  </si>
  <si>
    <t>Break Even Ratio:</t>
  </si>
  <si>
    <t>Break-even occurs in 2.24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</si>
</sst>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25">
    <xf numFmtId="0" fontId="0" fillId="0" borderId="0" xfId="0"/>
    <xf numFmtId="44" fontId="3" fillId="0" borderId="0" xfId="1" applyFont="1"/>
    <xf numFmtId="0" fontId="2" fillId="2" borderId="1" xfId="2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2" fontId="0" fillId="0" borderId="4" xfId="0" applyNumberFormat="1" applyBorder="1"/>
    <xf numFmtId="0" fontId="0" fillId="0" borderId="5" xfId="0" applyBorder="1" applyAlignment="1">
      <alignment horizontal="right"/>
    </xf>
    <xf numFmtId="44" fontId="0" fillId="0" borderId="5" xfId="1" applyFont="1" applyBorder="1"/>
    <xf numFmtId="44" fontId="3" fillId="0" borderId="5" xfId="1" applyFont="1" applyBorder="1"/>
    <xf numFmtId="44" fontId="2" fillId="2" borderId="6" xfId="2" applyNumberFormat="1" applyBorder="1"/>
    <xf numFmtId="44" fontId="2" fillId="2" borderId="7" xfId="2" applyNumberFormat="1" applyBorder="1"/>
    <xf numFmtId="2" fontId="0" fillId="0" borderId="5" xfId="0" applyNumberFormat="1" applyBorder="1"/>
    <xf numFmtId="44" fontId="4" fillId="0" borderId="5" xfId="1" applyFont="1" applyBorder="1"/>
    <xf numFmtId="44" fontId="0" fillId="0" borderId="4" xfId="1" applyFont="1" applyBorder="1"/>
    <xf numFmtId="0" fontId="3" fillId="0" borderId="0" xfId="0" applyFont="1"/>
    <xf numFmtId="0" fontId="0" fillId="0" borderId="8" xfId="0" applyBorder="1"/>
    <xf numFmtId="0" fontId="3" fillId="0" borderId="8" xfId="0" applyFont="1" applyBorder="1"/>
    <xf numFmtId="10" fontId="3" fillId="0" borderId="0" xfId="0" applyNumberFormat="1" applyFont="1"/>
    <xf numFmtId="39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3" borderId="3" xfId="3" applyFont="1" applyBorder="1" applyAlignment="1">
      <alignment horizontal="left"/>
    </xf>
    <xf numFmtId="0" fontId="5" fillId="3" borderId="0" xfId="3" applyFont="1" applyBorder="1" applyAlignment="1">
      <alignment horizontal="left"/>
    </xf>
  </cellXfs>
  <cellStyles count="4">
    <cellStyle name="Currency" xfId="1" builtinId="4"/>
    <cellStyle name="Input" xfId="2" builtinId="20"/>
    <cellStyle name="Normal" xfId="0" builtinId="0"/>
    <cellStyle name="Note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abSelected="1" workbookViewId="0">
      <selection activeCell="C26" sqref="C26"/>
    </sheetView>
  </sheetViews>
  <sheetFormatPr defaultRowHeight="14.5" x14ac:dyDescent="0.35"/>
  <cols>
    <col min="1" max="1" width="22.7265625" style="3" bestFit="1" customWidth="1"/>
    <col min="2" max="2" width="12.81640625" bestFit="1" customWidth="1"/>
    <col min="3" max="4" width="12.453125" bestFit="1" customWidth="1"/>
    <col min="5" max="6" width="13.453125" bestFit="1" customWidth="1"/>
    <col min="7" max="7" width="17.1796875" customWidth="1"/>
  </cols>
  <sheetData>
    <row r="2" spans="1:7" x14ac:dyDescent="0.35">
      <c r="B2" s="22" t="s">
        <v>8</v>
      </c>
      <c r="C2" s="22"/>
      <c r="D2" s="2">
        <v>0.1</v>
      </c>
      <c r="E2" s="23" t="s">
        <v>31</v>
      </c>
      <c r="F2" s="24"/>
      <c r="G2" s="24"/>
    </row>
    <row r="4" spans="1:7" x14ac:dyDescent="0.35">
      <c r="A4" s="6" t="s">
        <v>7</v>
      </c>
      <c r="B4" s="5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</row>
    <row r="5" spans="1:7" x14ac:dyDescent="0.35">
      <c r="A5" s="6" t="s">
        <v>1</v>
      </c>
      <c r="B5" s="11">
        <v>0</v>
      </c>
      <c r="C5" s="11">
        <v>25000</v>
      </c>
      <c r="D5" s="11">
        <v>60000</v>
      </c>
      <c r="E5" s="11">
        <v>260000</v>
      </c>
      <c r="F5" s="11">
        <v>300000</v>
      </c>
      <c r="G5" s="11">
        <v>80000</v>
      </c>
    </row>
    <row r="6" spans="1:7" x14ac:dyDescent="0.35">
      <c r="A6" s="6" t="s">
        <v>2</v>
      </c>
      <c r="B6" s="7">
        <f t="shared" ref="B6:G6" si="0">1/(1+$D$2)^B4</f>
        <v>1</v>
      </c>
      <c r="C6" s="7">
        <f t="shared" si="0"/>
        <v>0.90909090909090906</v>
      </c>
      <c r="D6" s="7">
        <f t="shared" si="0"/>
        <v>0.82644628099173545</v>
      </c>
      <c r="E6" s="7">
        <f t="shared" si="0"/>
        <v>0.75131480090157754</v>
      </c>
      <c r="F6" s="7">
        <f t="shared" si="0"/>
        <v>0.68301345536507052</v>
      </c>
      <c r="G6" s="7">
        <f t="shared" si="0"/>
        <v>0.62092132305915493</v>
      </c>
    </row>
    <row r="7" spans="1:7" x14ac:dyDescent="0.35">
      <c r="A7" s="8" t="s">
        <v>4</v>
      </c>
      <c r="B7" s="9">
        <f t="shared" ref="B7:G7" si="1">B5*B6</f>
        <v>0</v>
      </c>
      <c r="C7" s="9">
        <f t="shared" si="1"/>
        <v>22727.272727272728</v>
      </c>
      <c r="D7" s="9">
        <f t="shared" si="1"/>
        <v>49586.776859504127</v>
      </c>
      <c r="E7" s="9">
        <f t="shared" si="1"/>
        <v>195341.84823441016</v>
      </c>
      <c r="F7" s="9">
        <f t="shared" si="1"/>
        <v>204904.03660952116</v>
      </c>
      <c r="G7" s="9">
        <f t="shared" si="1"/>
        <v>49673.705844732394</v>
      </c>
    </row>
    <row r="8" spans="1:7" x14ac:dyDescent="0.35">
      <c r="A8" s="8" t="s">
        <v>3</v>
      </c>
      <c r="B8" s="9">
        <f>B7</f>
        <v>0</v>
      </c>
      <c r="C8" s="9">
        <f>B8+C7</f>
        <v>22727.272727272728</v>
      </c>
      <c r="D8" s="9">
        <f>C8+D7</f>
        <v>72314.049586776848</v>
      </c>
      <c r="E8" s="9">
        <f>D8+E7</f>
        <v>267655.89782118704</v>
      </c>
      <c r="F8" s="9">
        <f>E8+F7</f>
        <v>472559.93443070818</v>
      </c>
      <c r="G8" s="10">
        <f>F8+G7</f>
        <v>522233.64027544059</v>
      </c>
    </row>
    <row r="10" spans="1:7" x14ac:dyDescent="0.35">
      <c r="A10" s="6" t="s">
        <v>0</v>
      </c>
      <c r="B10" s="12">
        <v>-80000</v>
      </c>
      <c r="C10" s="12">
        <v>-35000</v>
      </c>
      <c r="D10" s="12">
        <v>-5000</v>
      </c>
      <c r="E10" s="12">
        <v>-15000</v>
      </c>
      <c r="F10" s="12">
        <v>-10000</v>
      </c>
      <c r="G10" s="12">
        <v>-45000</v>
      </c>
    </row>
    <row r="11" spans="1:7" x14ac:dyDescent="0.35">
      <c r="A11" s="8" t="s">
        <v>2</v>
      </c>
      <c r="B11" s="13">
        <f t="shared" ref="B11:G11" si="2">1/(1+$D$2)^B4</f>
        <v>1</v>
      </c>
      <c r="C11" s="13">
        <f t="shared" si="2"/>
        <v>0.90909090909090906</v>
      </c>
      <c r="D11" s="13">
        <f t="shared" si="2"/>
        <v>0.82644628099173545</v>
      </c>
      <c r="E11" s="13">
        <f t="shared" si="2"/>
        <v>0.75131480090157754</v>
      </c>
      <c r="F11" s="13">
        <f t="shared" si="2"/>
        <v>0.68301345536507052</v>
      </c>
      <c r="G11" s="13">
        <f t="shared" si="2"/>
        <v>0.62092132305915493</v>
      </c>
    </row>
    <row r="12" spans="1:7" x14ac:dyDescent="0.35">
      <c r="A12" s="8" t="s">
        <v>6</v>
      </c>
      <c r="B12" s="9">
        <f t="shared" ref="B12:G12" si="3">B11*B10</f>
        <v>-80000</v>
      </c>
      <c r="C12" s="9">
        <f t="shared" si="3"/>
        <v>-31818.181818181816</v>
      </c>
      <c r="D12" s="9">
        <f t="shared" si="3"/>
        <v>-4132.2314049586776</v>
      </c>
      <c r="E12" s="9">
        <f t="shared" si="3"/>
        <v>-11269.722013523664</v>
      </c>
      <c r="F12" s="9">
        <f t="shared" si="3"/>
        <v>-6830.1345536507051</v>
      </c>
      <c r="G12" s="9">
        <f t="shared" si="3"/>
        <v>-27941.459537661973</v>
      </c>
    </row>
    <row r="13" spans="1:7" x14ac:dyDescent="0.35">
      <c r="A13" s="8" t="s">
        <v>5</v>
      </c>
      <c r="B13" s="9">
        <f>B12</f>
        <v>-80000</v>
      </c>
      <c r="C13" s="9">
        <f>B13+C12</f>
        <v>-111818.18181818182</v>
      </c>
      <c r="D13" s="9">
        <f>C13+D12</f>
        <v>-115950.41322314049</v>
      </c>
      <c r="E13" s="9">
        <f>D13+E12</f>
        <v>-127220.13523666415</v>
      </c>
      <c r="F13" s="9">
        <f>E13+F12</f>
        <v>-134050.26979031487</v>
      </c>
      <c r="G13" s="14">
        <f>F13+G12</f>
        <v>-161991.72932797685</v>
      </c>
    </row>
    <row r="15" spans="1:7" x14ac:dyDescent="0.35">
      <c r="A15" s="4" t="s">
        <v>30</v>
      </c>
      <c r="B15" s="1">
        <f t="shared" ref="B15:G15" si="4">B8+B13</f>
        <v>-80000</v>
      </c>
      <c r="C15" s="1">
        <f t="shared" si="4"/>
        <v>-89090.909090909088</v>
      </c>
      <c r="D15" s="1">
        <f t="shared" si="4"/>
        <v>-43636.363636363647</v>
      </c>
      <c r="E15" s="1">
        <f t="shared" si="4"/>
        <v>140435.76258452289</v>
      </c>
      <c r="F15" s="1">
        <f t="shared" si="4"/>
        <v>338509.66464039334</v>
      </c>
      <c r="G15" s="1">
        <f t="shared" si="4"/>
        <v>360241.91094746371</v>
      </c>
    </row>
    <row r="16" spans="1:7" x14ac:dyDescent="0.35">
      <c r="A16" s="4" t="s">
        <v>9</v>
      </c>
      <c r="B16" s="19">
        <f t="shared" ref="B16:G16" si="5">(B8+B13)/B13*-1</f>
        <v>-1</v>
      </c>
      <c r="C16" s="19">
        <f t="shared" si="5"/>
        <v>-0.79674796747967469</v>
      </c>
      <c r="D16" s="19">
        <f t="shared" si="5"/>
        <v>-0.37633642195295802</v>
      </c>
      <c r="E16" s="19">
        <f t="shared" si="5"/>
        <v>1.1038799976377487</v>
      </c>
      <c r="F16" s="19">
        <f t="shared" si="5"/>
        <v>2.5252441876461682</v>
      </c>
      <c r="G16" s="19">
        <f t="shared" si="5"/>
        <v>2.2238290340002438</v>
      </c>
    </row>
    <row r="18" spans="1:7" x14ac:dyDescent="0.35">
      <c r="A18" s="6" t="s">
        <v>10</v>
      </c>
      <c r="B18" s="15">
        <f t="shared" ref="B18:G19" si="6">B7+B12</f>
        <v>-80000</v>
      </c>
      <c r="C18" s="15">
        <f t="shared" si="6"/>
        <v>-9090.9090909090883</v>
      </c>
      <c r="D18" s="15">
        <f t="shared" si="6"/>
        <v>45454.545454545449</v>
      </c>
      <c r="E18" s="15">
        <f t="shared" si="6"/>
        <v>184072.12622088651</v>
      </c>
      <c r="F18" s="15">
        <f t="shared" si="6"/>
        <v>198073.90205587045</v>
      </c>
      <c r="G18" s="15">
        <f t="shared" si="6"/>
        <v>21732.246307070422</v>
      </c>
    </row>
    <row r="19" spans="1:7" x14ac:dyDescent="0.35">
      <c r="A19" s="8" t="s">
        <v>11</v>
      </c>
      <c r="B19" s="9">
        <f t="shared" si="6"/>
        <v>-80000</v>
      </c>
      <c r="C19" s="9">
        <f t="shared" si="6"/>
        <v>-89090.909090909088</v>
      </c>
      <c r="D19" s="9">
        <f t="shared" si="6"/>
        <v>-43636.363636363647</v>
      </c>
      <c r="E19" s="9">
        <f t="shared" si="6"/>
        <v>140435.76258452289</v>
      </c>
      <c r="F19" s="9">
        <f t="shared" si="6"/>
        <v>338509.66464039334</v>
      </c>
      <c r="G19" s="9">
        <f t="shared" si="6"/>
        <v>360241.91094746371</v>
      </c>
    </row>
    <row r="21" spans="1:7" x14ac:dyDescent="0.35">
      <c r="A21" s="3" t="s">
        <v>32</v>
      </c>
      <c r="E21" s="20">
        <f>(E18-E19)/E18</f>
        <v>0.23706122448979589</v>
      </c>
    </row>
    <row r="22" spans="1:7" x14ac:dyDescent="0.35">
      <c r="A22" s="21" t="s">
        <v>33</v>
      </c>
    </row>
  </sheetData>
  <mergeCells count="2">
    <mergeCell ref="B2:C2"/>
    <mergeCell ref="E2:G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G5" sqref="G5"/>
    </sheetView>
  </sheetViews>
  <sheetFormatPr defaultRowHeight="14.5" x14ac:dyDescent="0.35"/>
  <sheetData>
    <row r="1" spans="1:8" x14ac:dyDescent="0.35">
      <c r="A1" s="3" t="s">
        <v>12</v>
      </c>
      <c r="C1" t="s">
        <v>16</v>
      </c>
      <c r="E1" s="17" t="s">
        <v>22</v>
      </c>
      <c r="G1" t="s">
        <v>21</v>
      </c>
    </row>
    <row r="2" spans="1:8" x14ac:dyDescent="0.35">
      <c r="A2">
        <v>-6700</v>
      </c>
      <c r="B2" t="s">
        <v>13</v>
      </c>
      <c r="C2">
        <v>-200</v>
      </c>
      <c r="D2" t="s">
        <v>18</v>
      </c>
      <c r="E2" s="17">
        <v>-3000</v>
      </c>
      <c r="F2" t="s">
        <v>23</v>
      </c>
      <c r="G2">
        <v>-50</v>
      </c>
      <c r="H2" t="s">
        <v>17</v>
      </c>
    </row>
    <row r="3" spans="1:8" x14ac:dyDescent="0.35">
      <c r="A3">
        <v>-8000</v>
      </c>
      <c r="B3" t="s">
        <v>14</v>
      </c>
      <c r="C3">
        <v>-500</v>
      </c>
      <c r="D3" t="s">
        <v>20</v>
      </c>
      <c r="E3" s="17">
        <v>-200</v>
      </c>
      <c r="F3" t="s">
        <v>24</v>
      </c>
    </row>
    <row r="4" spans="1:8" x14ac:dyDescent="0.35">
      <c r="A4">
        <v>-2800</v>
      </c>
      <c r="B4" t="s">
        <v>15</v>
      </c>
      <c r="C4">
        <v>-500</v>
      </c>
      <c r="D4" t="s">
        <v>19</v>
      </c>
      <c r="E4" s="17"/>
    </row>
    <row r="5" spans="1:8" x14ac:dyDescent="0.35">
      <c r="A5" s="16">
        <f>SUM(A2:A4)</f>
        <v>-17500</v>
      </c>
      <c r="B5" s="16"/>
      <c r="C5" s="16">
        <f>SUM(C2:C4)</f>
        <v>-1200</v>
      </c>
      <c r="D5" s="16"/>
      <c r="E5" s="18">
        <f>SUM(E2:E4)</f>
        <v>-3200</v>
      </c>
      <c r="F5" s="16"/>
      <c r="G5" s="16">
        <f>SUM(G2:G4)</f>
        <v>-50</v>
      </c>
    </row>
    <row r="6" spans="1:8" x14ac:dyDescent="0.35">
      <c r="E6" s="17"/>
    </row>
    <row r="7" spans="1:8" x14ac:dyDescent="0.35">
      <c r="A7" t="s">
        <v>25</v>
      </c>
      <c r="E7" s="17" t="s">
        <v>28</v>
      </c>
    </row>
    <row r="8" spans="1:8" x14ac:dyDescent="0.35">
      <c r="A8">
        <v>8000</v>
      </c>
      <c r="B8" t="s">
        <v>26</v>
      </c>
      <c r="E8" s="17" t="s">
        <v>29</v>
      </c>
    </row>
    <row r="9" spans="1:8" x14ac:dyDescent="0.35">
      <c r="A9">
        <v>1000</v>
      </c>
      <c r="B9" t="s">
        <v>27</v>
      </c>
      <c r="E9" s="17"/>
    </row>
    <row r="10" spans="1:8" x14ac:dyDescent="0.35">
      <c r="A10" s="16">
        <f>SUM(A8:A9)</f>
        <v>9000</v>
      </c>
      <c r="E10" s="17"/>
    </row>
    <row r="11" spans="1:8" x14ac:dyDescent="0.35">
      <c r="A1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bgreen</dc:creator>
  <cp:lastModifiedBy>Dave</cp:lastModifiedBy>
  <dcterms:created xsi:type="dcterms:W3CDTF">2011-03-02T18:52:07Z</dcterms:created>
  <dcterms:modified xsi:type="dcterms:W3CDTF">2019-01-22T02:54:03Z</dcterms:modified>
</cp:coreProperties>
</file>