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date1904="1" showInkAnnotation="0" autoCompressPictures="0"/>
  <bookViews>
    <workbookView xWindow="0" yWindow="0" windowWidth="15620" windowHeight="13600" tabRatio="500"/>
  </bookViews>
  <sheets>
    <sheet name="Income and Expense" sheetId="1" r:id="rId1"/>
    <sheet name="Labor Cost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" l="1"/>
  <c r="C21" i="1"/>
  <c r="C8" i="1"/>
  <c r="C9" i="1"/>
  <c r="C11" i="1"/>
  <c r="C26" i="1"/>
  <c r="D21" i="1"/>
  <c r="D8" i="1"/>
  <c r="D9" i="1"/>
  <c r="D11" i="1"/>
  <c r="D26" i="1"/>
  <c r="B8" i="1"/>
  <c r="B9" i="1"/>
  <c r="B10" i="1"/>
  <c r="B11" i="1"/>
  <c r="B26" i="1"/>
  <c r="C3" i="1"/>
  <c r="C4" i="1"/>
  <c r="C5" i="1"/>
  <c r="C25" i="1"/>
  <c r="D3" i="1"/>
  <c r="D4" i="1"/>
  <c r="D5" i="1"/>
  <c r="D25" i="1"/>
  <c r="B3" i="1"/>
  <c r="B4" i="1"/>
  <c r="B5" i="1"/>
  <c r="B25" i="1"/>
  <c r="C12" i="1"/>
  <c r="C13" i="1"/>
  <c r="D12" i="1"/>
  <c r="D13" i="1"/>
  <c r="B12" i="1"/>
  <c r="B13" i="1"/>
  <c r="D27" i="1"/>
  <c r="C27" i="1"/>
  <c r="B27" i="1"/>
</calcChain>
</file>

<file path=xl/sharedStrings.xml><?xml version="1.0" encoding="utf-8"?>
<sst xmlns="http://schemas.openxmlformats.org/spreadsheetml/2006/main" count="36" uniqueCount="35">
  <si>
    <t>Year 1</t>
    <phoneticPr fontId="3" type="noConversion"/>
  </si>
  <si>
    <t>Year 2</t>
    <phoneticPr fontId="3" type="noConversion"/>
  </si>
  <si>
    <t>Year 3</t>
    <phoneticPr fontId="3" type="noConversion"/>
  </si>
  <si>
    <t>Expenses</t>
    <phoneticPr fontId="3" type="noConversion"/>
  </si>
  <si>
    <t>Total Expenses</t>
    <phoneticPr fontId="3" type="noConversion"/>
  </si>
  <si>
    <t>Net Income</t>
    <phoneticPr fontId="3" type="noConversion"/>
  </si>
  <si>
    <t>Job description</t>
  </si>
  <si>
    <t>Hourly Rate</t>
  </si>
  <si>
    <t>General developer</t>
  </si>
  <si>
    <t>Mobile application developer</t>
  </si>
  <si>
    <t>Projct Manager</t>
  </si>
  <si>
    <t>Other</t>
  </si>
  <si>
    <t>Reference Source(s) for Rate</t>
  </si>
  <si>
    <t>Estimated Hours</t>
  </si>
  <si>
    <t>Fee based revenue</t>
  </si>
  <si>
    <t>Sponsorship revenue</t>
  </si>
  <si>
    <t>Transaction fees</t>
  </si>
  <si>
    <t>Fee</t>
  </si>
  <si>
    <t>Membership Forecast</t>
  </si>
  <si>
    <t>Average target size</t>
  </si>
  <si>
    <t>Number of users</t>
  </si>
  <si>
    <t>Completed targets (%)</t>
  </si>
  <si>
    <t>Users per target</t>
  </si>
  <si>
    <t>Targets per user</t>
  </si>
  <si>
    <t>Total payment</t>
  </si>
  <si>
    <t>Development &amp; hosting</t>
  </si>
  <si>
    <t>Sales, marketing &amp; advertising</t>
  </si>
  <si>
    <t>(In thousands)</t>
  </si>
  <si>
    <t>Year 1</t>
  </si>
  <si>
    <t>Year 2</t>
  </si>
  <si>
    <t>Year 3</t>
  </si>
  <si>
    <t>Revenue</t>
  </si>
  <si>
    <t>Expenses</t>
  </si>
  <si>
    <t>Profit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</si>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</sst>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_([$$-409]* #,##0_);_([$$-409]* \(#,##0\);_([$$-409]* &quot;-&quot;??_);_(@_)"/>
  </numFmts>
  <fonts count="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 applyAlignment="1">
      <alignment horizontal="left" indent="1"/>
    </xf>
    <xf numFmtId="9" fontId="0" fillId="0" borderId="0" xfId="0" applyNumberFormat="1"/>
    <xf numFmtId="6" fontId="2" fillId="0" borderId="0" xfId="0" applyNumberFormat="1" applyFont="1"/>
    <xf numFmtId="164" fontId="0" fillId="0" borderId="0" xfId="0" applyNumberFormat="1"/>
    <xf numFmtId="165" fontId="0" fillId="0" borderId="0" xfId="4" applyNumberFormat="1" applyFont="1"/>
    <xf numFmtId="6" fontId="0" fillId="0" borderId="0" xfId="0" applyNumberFormat="1"/>
    <xf numFmtId="165" fontId="0" fillId="0" borderId="0" xfId="0" applyNumberFormat="1" applyAlignment="1">
      <alignment horizontal="right"/>
    </xf>
    <xf numFmtId="166" fontId="0" fillId="0" borderId="0" xfId="3" applyNumberFormat="1" applyFont="1"/>
    <xf numFmtId="166" fontId="0" fillId="0" borderId="0" xfId="3" applyNumberFormat="1" applyFont="1" applyBorder="1"/>
    <xf numFmtId="166" fontId="0" fillId="0" borderId="1" xfId="3" applyNumberFormat="1" applyFont="1" applyBorder="1"/>
    <xf numFmtId="166" fontId="0" fillId="0" borderId="0" xfId="0" applyNumberFormat="1"/>
    <xf numFmtId="166" fontId="0" fillId="0" borderId="0" xfId="0" applyNumberFormat="1" applyAlignment="1">
      <alignment horizontal="right"/>
    </xf>
    <xf numFmtId="166" fontId="0" fillId="0" borderId="2" xfId="0" applyNumberFormat="1" applyBorder="1"/>
    <xf numFmtId="0" fontId="0" fillId="0" borderId="0" xfId="0" applyFont="1"/>
    <xf numFmtId="9" fontId="0" fillId="0" borderId="0" xfId="0" applyNumberFormat="1" applyAlignment="1">
      <alignment horizontal="right"/>
    </xf>
    <xf numFmtId="164" fontId="0" fillId="0" borderId="0" xfId="7" applyNumberFormat="1" applyFont="1"/>
    <xf numFmtId="167" fontId="0" fillId="0" borderId="0" xfId="0" applyNumberFormat="1"/>
  </cellXfs>
  <cellStyles count="16">
    <cellStyle name="Comma" xfId="4" builtinId="3"/>
    <cellStyle name="Currency" xfId="3" builtinId="4"/>
    <cellStyle name="Followed Hyperlink" xfId="2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1" builtinId="8" hidden="1"/>
    <cellStyle name="Hyperlink" xfId="5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Percent" xfId="7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Layout" workbookViewId="0">
      <selection activeCell="D11" sqref="D11"/>
    </sheetView>
  </sheetViews>
  <sheetFormatPr baseColWidth="10" defaultColWidth="11" defaultRowHeight="13" x14ac:dyDescent="0"/>
  <cols>
    <col min="1" max="1" width="25" bestFit="1" customWidth="1"/>
    <col min="2" max="3" width="10.7109375" bestFit="1" customWidth="1"/>
    <col min="4" max="4" width="12.140625" customWidth="1"/>
    <col min="6" max="6" width="28.28515625" bestFit="1" customWidth="1"/>
    <col min="7" max="9" width="12.5703125" bestFit="1" customWidth="1"/>
    <col min="11" max="11" width="28.28515625" bestFit="1" customWidth="1"/>
    <col min="12" max="14" width="12.5703125" bestFit="1" customWidth="1"/>
  </cols>
  <sheetData>
    <row r="1" spans="1:4">
      <c r="A1" s="23" t="s">
        <v>27</v>
      </c>
      <c r="B1" s="1" t="s">
        <v>0</v>
      </c>
      <c r="C1" s="1" t="s">
        <v>1</v>
      </c>
      <c r="D1" s="1" t="s">
        <v>2</v>
      </c>
    </row>
    <row r="2" spans="1:4">
      <c r="A2" s="1" t="s">
        <v>31</v>
      </c>
    </row>
    <row r="3" spans="1:4">
      <c r="A3" s="5" t="s">
        <v>14</v>
      </c>
      <c r="B3" s="17">
        <f>B21*(B22)/1000</f>
        <v>125</v>
      </c>
      <c r="C3" s="17">
        <f>C21*(C22)/1000</f>
        <v>351.5625</v>
      </c>
      <c r="D3" s="17">
        <f>D21*(D22)/1000</f>
        <v>656.25</v>
      </c>
    </row>
    <row r="4" spans="1:4">
      <c r="A4" s="7" t="s">
        <v>15</v>
      </c>
      <c r="B4" s="18">
        <f>50000/1000</f>
        <v>50</v>
      </c>
      <c r="C4" s="18">
        <f>150000/1000</f>
        <v>150</v>
      </c>
      <c r="D4" s="18">
        <f>300000/1000</f>
        <v>300</v>
      </c>
    </row>
    <row r="5" spans="1:4">
      <c r="A5" s="8" t="s">
        <v>34</v>
      </c>
      <c r="B5" s="19">
        <f>SUM(B3:B4)</f>
        <v>175</v>
      </c>
      <c r="C5" s="19">
        <f t="shared" ref="C5:D5" si="0">SUM(C3:C4)</f>
        <v>501.5625</v>
      </c>
      <c r="D5" s="19">
        <f t="shared" si="0"/>
        <v>956.25</v>
      </c>
    </row>
    <row r="6" spans="1:4">
      <c r="B6" s="20"/>
      <c r="C6" s="20"/>
      <c r="D6" s="20"/>
    </row>
    <row r="7" spans="1:4">
      <c r="A7" s="1" t="s">
        <v>3</v>
      </c>
      <c r="B7" s="20"/>
      <c r="C7" s="20"/>
      <c r="D7" s="20"/>
    </row>
    <row r="8" spans="1:4">
      <c r="A8" s="10" t="s">
        <v>16</v>
      </c>
      <c r="B8" s="20">
        <f>B21*0.02/1000</f>
        <v>50</v>
      </c>
      <c r="C8" s="20">
        <f>C21*0.02/1000</f>
        <v>140.625</v>
      </c>
      <c r="D8" s="20">
        <f>D21*0.02/1000</f>
        <v>262.5</v>
      </c>
    </row>
    <row r="9" spans="1:4">
      <c r="A9" s="6" t="s">
        <v>26</v>
      </c>
      <c r="B9" s="21">
        <f>25000/1000</f>
        <v>25</v>
      </c>
      <c r="C9" s="21">
        <f>60000/1000</f>
        <v>60</v>
      </c>
      <c r="D9" s="21">
        <f>100000/1000</f>
        <v>100</v>
      </c>
    </row>
    <row r="10" spans="1:4">
      <c r="A10" s="6" t="s">
        <v>25</v>
      </c>
      <c r="B10" s="20">
        <f>100000/1000</f>
        <v>100</v>
      </c>
      <c r="C10" s="20">
        <v>125</v>
      </c>
      <c r="D10" s="20">
        <v>150</v>
      </c>
    </row>
    <row r="11" spans="1:4" ht="14" thickBot="1">
      <c r="A11" s="9" t="s">
        <v>4</v>
      </c>
      <c r="B11" s="22">
        <f>SUM(B8:B10)</f>
        <v>175</v>
      </c>
      <c r="C11" s="22">
        <f>SUM(C8:C10)</f>
        <v>325.625</v>
      </c>
      <c r="D11" s="22">
        <f>SUM(D8:D10)</f>
        <v>512.5</v>
      </c>
    </row>
    <row r="12" spans="1:4" ht="14" thickTop="1">
      <c r="A12" s="4" t="s">
        <v>5</v>
      </c>
      <c r="B12" s="20">
        <f>B5-B11</f>
        <v>0</v>
      </c>
      <c r="C12" s="20">
        <f>C5-C11</f>
        <v>175.9375</v>
      </c>
      <c r="D12" s="20">
        <f>D5-D11</f>
        <v>443.75</v>
      </c>
    </row>
    <row r="13" spans="1:4">
      <c r="B13" s="25">
        <f>B12/B5</f>
        <v>0</v>
      </c>
      <c r="C13" s="25">
        <f t="shared" ref="C13:D13" si="1">C12/C5</f>
        <v>0.35077881619937695</v>
      </c>
      <c r="D13" s="25">
        <f t="shared" si="1"/>
        <v>0.46405228758169936</v>
      </c>
    </row>
    <row r="14" spans="1:4">
      <c r="A14" s="2"/>
    </row>
    <row r="15" spans="1:4">
      <c r="A15" s="1" t="s">
        <v>18</v>
      </c>
    </row>
    <row r="16" spans="1:4">
      <c r="A16" s="10" t="s">
        <v>21</v>
      </c>
      <c r="B16" s="11">
        <v>0.4</v>
      </c>
      <c r="C16" s="13">
        <v>0.375</v>
      </c>
      <c r="D16" s="11">
        <v>0.35</v>
      </c>
    </row>
    <row r="17" spans="1:4">
      <c r="A17" s="10" t="s">
        <v>19</v>
      </c>
      <c r="B17" s="12">
        <v>250</v>
      </c>
      <c r="C17" s="12">
        <v>250</v>
      </c>
      <c r="D17" s="12">
        <v>250</v>
      </c>
    </row>
    <row r="18" spans="1:4">
      <c r="A18" s="10" t="s">
        <v>20</v>
      </c>
      <c r="B18" s="14">
        <v>25000</v>
      </c>
      <c r="C18" s="14">
        <v>75000</v>
      </c>
      <c r="D18" s="14">
        <v>150000</v>
      </c>
    </row>
    <row r="19" spans="1:4">
      <c r="A19" s="10" t="s">
        <v>22</v>
      </c>
      <c r="B19">
        <v>3</v>
      </c>
      <c r="C19">
        <v>4</v>
      </c>
      <c r="D19">
        <v>4</v>
      </c>
    </row>
    <row r="20" spans="1:4">
      <c r="A20" s="10" t="s">
        <v>23</v>
      </c>
      <c r="B20">
        <v>3</v>
      </c>
      <c r="C20">
        <v>4</v>
      </c>
      <c r="D20">
        <v>4</v>
      </c>
    </row>
    <row r="21" spans="1:4">
      <c r="A21" s="10" t="s">
        <v>24</v>
      </c>
      <c r="B21" s="15">
        <f>B18*B20/B19*B17*B16</f>
        <v>2500000</v>
      </c>
      <c r="C21" s="15">
        <f>C18*C20/C19*C17*C16</f>
        <v>7031250</v>
      </c>
      <c r="D21" s="15">
        <f>D18*D20/D19*D17*D16</f>
        <v>13125000</v>
      </c>
    </row>
    <row r="22" spans="1:4">
      <c r="A22" s="10" t="s">
        <v>17</v>
      </c>
      <c r="B22" s="24">
        <v>0.05</v>
      </c>
      <c r="C22" s="24">
        <v>0.05</v>
      </c>
      <c r="D22" s="24">
        <v>0.05</v>
      </c>
    </row>
    <row r="23" spans="1:4">
      <c r="B23" s="16"/>
      <c r="C23" s="16"/>
      <c r="D23" s="16"/>
    </row>
    <row r="24" spans="1:4">
      <c r="B24" t="s">
        <v>28</v>
      </c>
      <c r="C24" t="s">
        <v>29</v>
      </c>
      <c r="D24" t="s">
        <v>30</v>
      </c>
    </row>
    <row r="25" spans="1:4">
      <c r="A25" t="s">
        <v>31</v>
      </c>
      <c r="B25" s="20">
        <f>B5</f>
        <v>175</v>
      </c>
      <c r="C25" s="20">
        <f t="shared" ref="C25:D25" si="2">C5</f>
        <v>501.5625</v>
      </c>
      <c r="D25" s="20">
        <f t="shared" si="2"/>
        <v>956.25</v>
      </c>
    </row>
    <row r="26" spans="1:4">
      <c r="A26" s="1" t="s">
        <v>32</v>
      </c>
      <c r="B26" s="20">
        <f>B11</f>
        <v>175</v>
      </c>
      <c r="C26" s="20">
        <f t="shared" ref="C26:D26" si="3">C11</f>
        <v>325.625</v>
      </c>
      <c r="D26" s="20">
        <f t="shared" si="3"/>
        <v>512.5</v>
      </c>
    </row>
    <row r="27" spans="1:4">
      <c r="A27" t="s">
        <v>33</v>
      </c>
      <c r="B27" s="26">
        <f>B25-B26</f>
        <v>0</v>
      </c>
      <c r="C27" s="26">
        <f>C25-C26</f>
        <v>175.9375</v>
      </c>
      <c r="D27" s="26">
        <f>D25-D26</f>
        <v>443.75</v>
      </c>
    </row>
    <row r="32" spans="1:4">
      <c r="A32" s="1"/>
    </row>
  </sheetData>
  <phoneticPr fontId="3" type="noConversion"/>
  <pageMargins left="0.75" right="0.75" top="1" bottom="1" header="0.5" footer="0.5"/>
  <pageSetup orientation="portrait" horizontalDpi="4294967292" verticalDpi="4294967292"/>
  <headerFooter>
    <oddHeader>&amp;CIncome &amp; Expense Pro Forma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2" sqref="A2"/>
    </sheetView>
  </sheetViews>
  <sheetFormatPr baseColWidth="10" defaultColWidth="8.7109375" defaultRowHeight="13" x14ac:dyDescent="0"/>
  <cols>
    <col min="1" max="1" width="26.42578125" customWidth="1"/>
    <col min="2" max="2" width="11.7109375" bestFit="1" customWidth="1"/>
    <col min="3" max="3" width="16.42578125" bestFit="1" customWidth="1"/>
    <col min="4" max="4" width="37.7109375" customWidth="1"/>
  </cols>
  <sheetData>
    <row r="1" spans="1:4" s="3" customFormat="1">
      <c r="A1" s="3" t="s">
        <v>6</v>
      </c>
      <c r="B1" s="3" t="s">
        <v>7</v>
      </c>
      <c r="C1" s="3" t="s">
        <v>13</v>
      </c>
      <c r="D1" s="3" t="s">
        <v>12</v>
      </c>
    </row>
    <row r="3" spans="1:4">
      <c r="A3" s="2" t="s">
        <v>8</v>
      </c>
    </row>
    <row r="4" spans="1:4">
      <c r="A4" s="2" t="s">
        <v>9</v>
      </c>
    </row>
    <row r="5" spans="1:4">
      <c r="A5" s="2" t="s">
        <v>10</v>
      </c>
    </row>
    <row r="6" spans="1:4">
      <c r="A6" s="2" t="s">
        <v>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 and Expense</vt:lpstr>
      <vt:lpstr>Labor Costs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Fadem</dc:creator>
  <cp:lastModifiedBy>Jesse Worek</cp:lastModifiedBy>
  <dcterms:created xsi:type="dcterms:W3CDTF">2014-08-26T16:44:30Z</dcterms:created>
  <dcterms:modified xsi:type="dcterms:W3CDTF">2015-05-04T00:44:53Z</dcterms:modified>
</cp:coreProperties>
</file>