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IS 5203 2021\"/>
    </mc:Choice>
  </mc:AlternateContent>
  <xr:revisionPtr revIDLastSave="0" documentId="8_{78167516-C122-41FF-9F31-4BC607EED867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1" l="1"/>
  <c r="G29" i="1"/>
  <c r="E29" i="1"/>
  <c r="C29" i="1"/>
  <c r="A29" i="1"/>
  <c r="C11" i="1"/>
  <c r="C12" i="1" s="1"/>
  <c r="D11" i="1"/>
  <c r="D12" i="1" s="1"/>
  <c r="E11" i="1"/>
  <c r="E12" i="1" s="1"/>
  <c r="F11" i="1"/>
  <c r="F12" i="1" s="1"/>
  <c r="G11" i="1"/>
  <c r="G12" i="1" s="1"/>
  <c r="B11" i="1"/>
  <c r="B12" i="1" s="1"/>
  <c r="B13" i="1" s="1"/>
  <c r="C6" i="1"/>
  <c r="C7" i="1" s="1"/>
  <c r="D6" i="1"/>
  <c r="D7" i="1" s="1"/>
  <c r="D18" i="1" s="1"/>
  <c r="E6" i="1"/>
  <c r="E7" i="1" s="1"/>
  <c r="F6" i="1"/>
  <c r="F7" i="1" s="1"/>
  <c r="G6" i="1"/>
  <c r="G7" i="1" s="1"/>
  <c r="B6" i="1"/>
  <c r="B7" i="1" s="1"/>
  <c r="G18" i="1" l="1"/>
  <c r="C18" i="1"/>
  <c r="F18" i="1"/>
  <c r="C13" i="1"/>
  <c r="D13" i="1" s="1"/>
  <c r="E13" i="1" s="1"/>
  <c r="F13" i="1" s="1"/>
  <c r="G13" i="1" s="1"/>
  <c r="E18" i="1"/>
  <c r="B18" i="1"/>
  <c r="B8" i="1"/>
  <c r="B15" i="1" l="1"/>
  <c r="B16" i="1"/>
  <c r="B19" i="1"/>
  <c r="B21" i="1" s="1"/>
  <c r="B23" i="1" s="1"/>
  <c r="C8" i="1"/>
  <c r="C16" i="1" l="1"/>
  <c r="C15" i="1"/>
  <c r="C19" i="1"/>
  <c r="C21" i="1" s="1"/>
  <c r="C23" i="1" s="1"/>
  <c r="D8" i="1"/>
  <c r="D15" i="1" l="1"/>
  <c r="D16" i="1"/>
  <c r="D19" i="1"/>
  <c r="D21" i="1" s="1"/>
  <c r="D23" i="1" s="1"/>
  <c r="E8" i="1"/>
  <c r="E15" i="1" l="1"/>
  <c r="E16" i="1"/>
  <c r="E19" i="1"/>
  <c r="E21" i="1" s="1"/>
  <c r="E23" i="1" s="1"/>
  <c r="F8" i="1"/>
  <c r="F15" i="1" l="1"/>
  <c r="F16" i="1"/>
  <c r="F19" i="1"/>
  <c r="F21" i="1" s="1"/>
  <c r="F23" i="1" s="1"/>
  <c r="G8" i="1"/>
  <c r="G16" i="1" s="1"/>
  <c r="G15" i="1" l="1"/>
  <c r="G19" i="1"/>
  <c r="G21" i="1" s="1"/>
  <c r="G23" i="1" s="1"/>
</calcChain>
</file>

<file path=xl/sharedStrings.xml><?xml version="1.0" encoding="utf-8"?>
<sst xmlns="http://schemas.openxmlformats.org/spreadsheetml/2006/main" count="35" uniqueCount="34">
  <si>
    <t>Costs</t>
  </si>
  <si>
    <t>Benefit</t>
  </si>
  <si>
    <t>Discount Rate</t>
  </si>
  <si>
    <t>NPV of Benefits</t>
  </si>
  <si>
    <t>PV of Benefits</t>
  </si>
  <si>
    <t>NPV of Costs</t>
  </si>
  <si>
    <t>PV of Costs</t>
  </si>
  <si>
    <t>Year:</t>
  </si>
  <si>
    <t>Dicount Rate:</t>
  </si>
  <si>
    <t>ROI:</t>
  </si>
  <si>
    <t>NPV:</t>
  </si>
  <si>
    <t>Cash Flow (Yearly)</t>
  </si>
  <si>
    <t>Cash Flow (Overall)</t>
  </si>
  <si>
    <t>Break Even Fraction:</t>
  </si>
  <si>
    <t>Enter Discount Rate as decimal (ex .12 for 12%)</t>
  </si>
  <si>
    <t>Break Even Point:</t>
  </si>
  <si>
    <t>Upfront Costs:</t>
  </si>
  <si>
    <t>Licensing</t>
  </si>
  <si>
    <t>Development</t>
  </si>
  <si>
    <t>Hardware</t>
  </si>
  <si>
    <t>Recurring Costs:</t>
  </si>
  <si>
    <t>Support</t>
  </si>
  <si>
    <t>MS Support</t>
  </si>
  <si>
    <t>HW Maint</t>
  </si>
  <si>
    <t>Dev Maint</t>
  </si>
  <si>
    <t>Recurring:</t>
  </si>
  <si>
    <t>MS Excel Costs:</t>
  </si>
  <si>
    <t>Site License</t>
  </si>
  <si>
    <t>Consulting</t>
  </si>
  <si>
    <t>Recurring Benefits</t>
  </si>
  <si>
    <t>Avg yearly savings in liability</t>
  </si>
  <si>
    <t>Reduced time and effort</t>
  </si>
  <si>
    <t>Recurring Benefits:</t>
  </si>
  <si>
    <t>(none)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</si>
</sst>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24">
    <xf numFmtId="0" fontId="0" fillId="0" borderId="0" xfId="0"/>
    <xf numFmtId="44" fontId="3" fillId="0" borderId="0" xfId="1" applyFont="1"/>
    <xf numFmtId="2" fontId="3" fillId="0" borderId="0" xfId="0" applyNumberFormat="1" applyFont="1"/>
    <xf numFmtId="0" fontId="2" fillId="2" borderId="1" xfId="2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2" fontId="0" fillId="0" borderId="4" xfId="0" applyNumberFormat="1" applyBorder="1"/>
    <xf numFmtId="0" fontId="0" fillId="0" borderId="5" xfId="0" applyBorder="1" applyAlignment="1">
      <alignment horizontal="right"/>
    </xf>
    <xf numFmtId="44" fontId="0" fillId="0" borderId="5" xfId="1" applyFont="1" applyBorder="1"/>
    <xf numFmtId="44" fontId="3" fillId="0" borderId="5" xfId="1" applyFont="1" applyBorder="1"/>
    <xf numFmtId="44" fontId="2" fillId="2" borderId="6" xfId="2" applyNumberFormat="1" applyBorder="1"/>
    <xf numFmtId="44" fontId="2" fillId="2" borderId="7" xfId="2" applyNumberFormat="1" applyBorder="1"/>
    <xf numFmtId="2" fontId="0" fillId="0" borderId="5" xfId="0" applyNumberFormat="1" applyBorder="1"/>
    <xf numFmtId="44" fontId="4" fillId="0" borderId="5" xfId="1" applyFont="1" applyBorder="1"/>
    <xf numFmtId="44" fontId="0" fillId="0" borderId="4" xfId="1" applyFont="1" applyBorder="1"/>
    <xf numFmtId="164" fontId="0" fillId="0" borderId="4" xfId="0" applyNumberFormat="1" applyBorder="1"/>
    <xf numFmtId="0" fontId="3" fillId="0" borderId="0" xfId="0" applyFont="1"/>
    <xf numFmtId="0" fontId="0" fillId="0" borderId="8" xfId="0" applyBorder="1"/>
    <xf numFmtId="0" fontId="3" fillId="0" borderId="8" xfId="0" applyFont="1" applyBorder="1"/>
    <xf numFmtId="0" fontId="3" fillId="0" borderId="0" xfId="0" applyFont="1" applyAlignment="1">
      <alignment horizontal="center"/>
    </xf>
    <xf numFmtId="0" fontId="5" fillId="3" borderId="3" xfId="3" applyFont="1" applyBorder="1" applyAlignment="1">
      <alignment horizontal="center"/>
    </xf>
    <xf numFmtId="0" fontId="5" fillId="3" borderId="0" xfId="3" applyFont="1" applyBorder="1" applyAlignment="1">
      <alignment horizontal="center"/>
    </xf>
  </cellXfs>
  <cellStyles count="4">
    <cellStyle name="Currency" xfId="1" builtinId="4"/>
    <cellStyle name="Input" xfId="2" builtinId="20"/>
    <cellStyle name="Normal" xfId="0" builtinId="0"/>
    <cellStyle name="Note" xfId="3" builtinId="10"/>
  </cellStyles>
  <dxfs count="0"/>
  <tableStyles count="1" defaultTableStyle="TableStyleMedium9" defaultPivotStyle="PivotStyleLight16">
    <tableStyle name="Invisible" pivot="0" table="0" count="0" xr9:uid="{265BF01B-5094-4068-8582-C007A7907F0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4"/>
  <sheetViews>
    <sheetView tabSelected="1" workbookViewId="0">
      <selection activeCell="I12" sqref="I12"/>
    </sheetView>
  </sheetViews>
  <sheetFormatPr defaultRowHeight="15" x14ac:dyDescent="0.25"/>
  <cols>
    <col min="1" max="1" width="21.28515625" style="4" customWidth="1"/>
    <col min="2" max="4" width="12.42578125" bestFit="1" customWidth="1"/>
    <col min="5" max="7" width="13.42578125" bestFit="1" customWidth="1"/>
  </cols>
  <sheetData>
    <row r="2" spans="1:7" x14ac:dyDescent="0.25">
      <c r="B2" s="21" t="s">
        <v>8</v>
      </c>
      <c r="C2" s="21"/>
      <c r="D2" s="3">
        <v>0.12</v>
      </c>
      <c r="E2" s="22" t="s">
        <v>14</v>
      </c>
      <c r="F2" s="23"/>
      <c r="G2" s="23"/>
    </row>
    <row r="4" spans="1:7" x14ac:dyDescent="0.25">
      <c r="A4" s="7" t="s">
        <v>7</v>
      </c>
      <c r="B4" s="6">
        <v>0</v>
      </c>
      <c r="C4" s="6">
        <v>1</v>
      </c>
      <c r="D4" s="6">
        <v>2</v>
      </c>
      <c r="E4" s="6">
        <v>3</v>
      </c>
      <c r="F4" s="6">
        <v>4</v>
      </c>
      <c r="G4" s="6">
        <v>5</v>
      </c>
    </row>
    <row r="5" spans="1:7" x14ac:dyDescent="0.25">
      <c r="A5" s="7" t="s">
        <v>1</v>
      </c>
      <c r="B5" s="12">
        <v>0</v>
      </c>
      <c r="C5" s="12">
        <v>2000</v>
      </c>
      <c r="D5" s="12">
        <v>2000</v>
      </c>
      <c r="E5" s="12">
        <v>2000</v>
      </c>
      <c r="F5" s="12">
        <v>2000</v>
      </c>
      <c r="G5" s="12">
        <v>2000</v>
      </c>
    </row>
    <row r="6" spans="1:7" x14ac:dyDescent="0.25">
      <c r="A6" s="7" t="s">
        <v>2</v>
      </c>
      <c r="B6" s="8">
        <f>1/(1+$D$2)^B4</f>
        <v>1</v>
      </c>
      <c r="C6" s="8">
        <f t="shared" ref="C6:G6" si="0">1/(1+$D$2)^C4</f>
        <v>0.89285714285714279</v>
      </c>
      <c r="D6" s="8">
        <f t="shared" si="0"/>
        <v>0.79719387755102034</v>
      </c>
      <c r="E6" s="8">
        <f t="shared" si="0"/>
        <v>0.71178024781341087</v>
      </c>
      <c r="F6" s="8">
        <f t="shared" si="0"/>
        <v>0.63551807840483121</v>
      </c>
      <c r="G6" s="8">
        <f t="shared" si="0"/>
        <v>0.56742685571859919</v>
      </c>
    </row>
    <row r="7" spans="1:7" x14ac:dyDescent="0.25">
      <c r="A7" s="9" t="s">
        <v>4</v>
      </c>
      <c r="B7" s="10">
        <f>B5*B6</f>
        <v>0</v>
      </c>
      <c r="C7" s="10">
        <f t="shared" ref="C7:G7" si="1">C5*C6</f>
        <v>1785.7142857142856</v>
      </c>
      <c r="D7" s="10">
        <f t="shared" si="1"/>
        <v>1594.3877551020407</v>
      </c>
      <c r="E7" s="10">
        <f t="shared" si="1"/>
        <v>1423.5604956268216</v>
      </c>
      <c r="F7" s="10">
        <f t="shared" si="1"/>
        <v>1271.0361568096623</v>
      </c>
      <c r="G7" s="10">
        <f t="shared" si="1"/>
        <v>1134.8537114371984</v>
      </c>
    </row>
    <row r="8" spans="1:7" x14ac:dyDescent="0.25">
      <c r="A8" s="9" t="s">
        <v>3</v>
      </c>
      <c r="B8" s="10">
        <f>B7</f>
        <v>0</v>
      </c>
      <c r="C8" s="10">
        <f>B8+C7</f>
        <v>1785.7142857142856</v>
      </c>
      <c r="D8" s="10">
        <f t="shared" ref="D8:G8" si="2">C8+D7</f>
        <v>3380.1020408163263</v>
      </c>
      <c r="E8" s="10">
        <f t="shared" si="2"/>
        <v>4803.6625364431475</v>
      </c>
      <c r="F8" s="10">
        <f t="shared" si="2"/>
        <v>6074.6986932528098</v>
      </c>
      <c r="G8" s="11">
        <f t="shared" si="2"/>
        <v>7209.5524046900082</v>
      </c>
    </row>
    <row r="10" spans="1:7" x14ac:dyDescent="0.25">
      <c r="A10" s="7" t="s">
        <v>0</v>
      </c>
      <c r="B10" s="13">
        <v>-3200</v>
      </c>
      <c r="C10" s="13">
        <v>-50</v>
      </c>
      <c r="D10" s="13">
        <v>-50</v>
      </c>
      <c r="E10" s="13">
        <v>-50</v>
      </c>
      <c r="F10" s="13">
        <v>-50</v>
      </c>
      <c r="G10" s="13">
        <v>-50</v>
      </c>
    </row>
    <row r="11" spans="1:7" x14ac:dyDescent="0.25">
      <c r="A11" s="9" t="s">
        <v>2</v>
      </c>
      <c r="B11" s="14">
        <f>1/(1+$D$2)^B4</f>
        <v>1</v>
      </c>
      <c r="C11" s="14">
        <f t="shared" ref="C11:G11" si="3">1/(1+$D$2)^C4</f>
        <v>0.89285714285714279</v>
      </c>
      <c r="D11" s="14">
        <f t="shared" si="3"/>
        <v>0.79719387755102034</v>
      </c>
      <c r="E11" s="14">
        <f t="shared" si="3"/>
        <v>0.71178024781341087</v>
      </c>
      <c r="F11" s="14">
        <f t="shared" si="3"/>
        <v>0.63551807840483121</v>
      </c>
      <c r="G11" s="14">
        <f t="shared" si="3"/>
        <v>0.56742685571859919</v>
      </c>
    </row>
    <row r="12" spans="1:7" x14ac:dyDescent="0.25">
      <c r="A12" s="9" t="s">
        <v>6</v>
      </c>
      <c r="B12" s="10">
        <f>B11*B10</f>
        <v>-3200</v>
      </c>
      <c r="C12" s="10">
        <f t="shared" ref="C12:G12" si="4">C11*C10</f>
        <v>-44.642857142857139</v>
      </c>
      <c r="D12" s="10">
        <f t="shared" si="4"/>
        <v>-39.859693877551017</v>
      </c>
      <c r="E12" s="10">
        <f t="shared" si="4"/>
        <v>-35.589012390670547</v>
      </c>
      <c r="F12" s="10">
        <f t="shared" si="4"/>
        <v>-31.775903920241561</v>
      </c>
      <c r="G12" s="10">
        <f t="shared" si="4"/>
        <v>-28.371342785929958</v>
      </c>
    </row>
    <row r="13" spans="1:7" x14ac:dyDescent="0.25">
      <c r="A13" s="9" t="s">
        <v>5</v>
      </c>
      <c r="B13" s="10">
        <f>B12</f>
        <v>-3200</v>
      </c>
      <c r="C13" s="10">
        <f>B13+C12</f>
        <v>-3244.6428571428573</v>
      </c>
      <c r="D13" s="10">
        <f t="shared" ref="D13:G13" si="5">C13+D12</f>
        <v>-3284.5025510204082</v>
      </c>
      <c r="E13" s="10">
        <f t="shared" si="5"/>
        <v>-3320.0915634110788</v>
      </c>
      <c r="F13" s="10">
        <f t="shared" si="5"/>
        <v>-3351.8674673313203</v>
      </c>
      <c r="G13" s="15">
        <f t="shared" si="5"/>
        <v>-3380.2388101172501</v>
      </c>
    </row>
    <row r="15" spans="1:7" x14ac:dyDescent="0.25">
      <c r="A15" s="5" t="s">
        <v>10</v>
      </c>
      <c r="B15" s="1">
        <f>B8+B13</f>
        <v>-3200</v>
      </c>
      <c r="C15" s="1">
        <f t="shared" ref="C15:G15" si="6">C8+C13</f>
        <v>-1458.9285714285718</v>
      </c>
      <c r="D15" s="1">
        <f t="shared" si="6"/>
        <v>95.599489795918089</v>
      </c>
      <c r="E15" s="1">
        <f t="shared" si="6"/>
        <v>1483.5709730320687</v>
      </c>
      <c r="F15" s="1">
        <f t="shared" si="6"/>
        <v>2722.8312259214895</v>
      </c>
      <c r="G15" s="1">
        <f t="shared" si="6"/>
        <v>3829.3135945727581</v>
      </c>
    </row>
    <row r="16" spans="1:7" x14ac:dyDescent="0.25">
      <c r="A16" s="5" t="s">
        <v>9</v>
      </c>
      <c r="B16" s="2">
        <f>(B8+B13)/B13*-1</f>
        <v>-1</v>
      </c>
      <c r="C16" s="2">
        <f t="shared" ref="C16:F16" si="7">(C8+C13)/C13*-1</f>
        <v>-0.4496422674738581</v>
      </c>
      <c r="D16" s="2">
        <f t="shared" si="7"/>
        <v>2.9106230946971817E-2</v>
      </c>
      <c r="E16" s="2">
        <f t="shared" si="7"/>
        <v>0.4468464030877029</v>
      </c>
      <c r="F16" s="2">
        <f t="shared" si="7"/>
        <v>0.81233260337985413</v>
      </c>
      <c r="G16" s="2">
        <f>(G8+G13)/G13*-1</f>
        <v>1.1328529756866295</v>
      </c>
    </row>
    <row r="18" spans="1:8" x14ac:dyDescent="0.25">
      <c r="A18" s="7" t="s">
        <v>11</v>
      </c>
      <c r="B18" s="16">
        <f>B7+B12</f>
        <v>-3200</v>
      </c>
      <c r="C18" s="16">
        <f t="shared" ref="C18:G18" si="8">C7+C12</f>
        <v>1741.0714285714284</v>
      </c>
      <c r="D18" s="16">
        <f t="shared" si="8"/>
        <v>1554.5280612244896</v>
      </c>
      <c r="E18" s="16">
        <f t="shared" si="8"/>
        <v>1387.971483236151</v>
      </c>
      <c r="F18" s="16">
        <f t="shared" si="8"/>
        <v>1239.2602528894208</v>
      </c>
      <c r="G18" s="16">
        <f t="shared" si="8"/>
        <v>1106.4823686512684</v>
      </c>
    </row>
    <row r="19" spans="1:8" x14ac:dyDescent="0.25">
      <c r="A19" s="9" t="s">
        <v>12</v>
      </c>
      <c r="B19" s="10">
        <f>B8+B13</f>
        <v>-3200</v>
      </c>
      <c r="C19" s="10">
        <f t="shared" ref="C19:G19" si="9">C8+C13</f>
        <v>-1458.9285714285718</v>
      </c>
      <c r="D19" s="10">
        <f t="shared" si="9"/>
        <v>95.599489795918089</v>
      </c>
      <c r="E19" s="10">
        <f t="shared" si="9"/>
        <v>1483.5709730320687</v>
      </c>
      <c r="F19" s="10">
        <f t="shared" si="9"/>
        <v>2722.8312259214895</v>
      </c>
      <c r="G19" s="10">
        <f t="shared" si="9"/>
        <v>3829.3135945727581</v>
      </c>
    </row>
    <row r="21" spans="1:8" x14ac:dyDescent="0.25">
      <c r="A21" s="7" t="s">
        <v>13</v>
      </c>
      <c r="B21" s="17">
        <f>(B18-B19)/B18</f>
        <v>0</v>
      </c>
      <c r="C21" s="17">
        <f t="shared" ref="C21:G21" si="10">(C18-C19)/C18</f>
        <v>1.8379487179487182</v>
      </c>
      <c r="D21" s="17">
        <f t="shared" si="10"/>
        <v>0.93850256410256427</v>
      </c>
      <c r="E21" s="17">
        <f t="shared" si="10"/>
        <v>-6.8877128205127702E-2</v>
      </c>
      <c r="F21" s="17">
        <f t="shared" si="10"/>
        <v>-1.1971423835897428</v>
      </c>
      <c r="G21" s="17">
        <f t="shared" si="10"/>
        <v>-2.4607994696205129</v>
      </c>
    </row>
    <row r="23" spans="1:8" x14ac:dyDescent="0.25">
      <c r="A23" s="4" t="s">
        <v>15</v>
      </c>
      <c r="B23" t="str">
        <f>IF(B21&lt;0,B4-2+A21,"-")</f>
        <v>-</v>
      </c>
      <c r="C23" t="str">
        <f t="shared" ref="C23:G23" si="11">IF(C21&lt;0,C4-2+B21,"-")</f>
        <v>-</v>
      </c>
      <c r="D23" t="str">
        <f t="shared" si="11"/>
        <v>-</v>
      </c>
      <c r="E23">
        <f t="shared" si="11"/>
        <v>1.9385025641025644</v>
      </c>
      <c r="F23">
        <f t="shared" si="11"/>
        <v>1.9311228717948723</v>
      </c>
      <c r="G23">
        <f t="shared" si="11"/>
        <v>1.8028576164102572</v>
      </c>
    </row>
    <row r="25" spans="1:8" x14ac:dyDescent="0.25">
      <c r="A25" s="4" t="s">
        <v>16</v>
      </c>
      <c r="C25" t="s">
        <v>20</v>
      </c>
      <c r="E25" s="19" t="s">
        <v>26</v>
      </c>
      <c r="G25" t="s">
        <v>25</v>
      </c>
    </row>
    <row r="26" spans="1:8" x14ac:dyDescent="0.25">
      <c r="A26">
        <v>-6700</v>
      </c>
      <c r="B26" t="s">
        <v>17</v>
      </c>
      <c r="C26">
        <v>-200</v>
      </c>
      <c r="D26" t="s">
        <v>22</v>
      </c>
      <c r="E26" s="19">
        <v>-3000</v>
      </c>
      <c r="F26" t="s">
        <v>27</v>
      </c>
      <c r="G26">
        <v>-50</v>
      </c>
      <c r="H26" t="s">
        <v>21</v>
      </c>
    </row>
    <row r="27" spans="1:8" x14ac:dyDescent="0.25">
      <c r="A27">
        <v>-8000</v>
      </c>
      <c r="B27" t="s">
        <v>18</v>
      </c>
      <c r="C27">
        <v>-500</v>
      </c>
      <c r="D27" t="s">
        <v>24</v>
      </c>
      <c r="E27" s="19">
        <v>-200</v>
      </c>
      <c r="F27" t="s">
        <v>28</v>
      </c>
    </row>
    <row r="28" spans="1:8" x14ac:dyDescent="0.25">
      <c r="A28">
        <v>-2800</v>
      </c>
      <c r="B28" t="s">
        <v>19</v>
      </c>
      <c r="C28">
        <v>-500</v>
      </c>
      <c r="D28" t="s">
        <v>23</v>
      </c>
      <c r="E28" s="19"/>
    </row>
    <row r="29" spans="1:8" x14ac:dyDescent="0.25">
      <c r="A29" s="18">
        <f>SUM(A26:A28)</f>
        <v>-17500</v>
      </c>
      <c r="B29" s="18"/>
      <c r="C29" s="18">
        <f>SUM(C26:C28)</f>
        <v>-1200</v>
      </c>
      <c r="D29" s="18"/>
      <c r="E29" s="20">
        <f>SUM(E26:E28)</f>
        <v>-3200</v>
      </c>
      <c r="F29" s="18"/>
      <c r="G29" s="18">
        <f>SUM(G26:G28)</f>
        <v>-50</v>
      </c>
    </row>
    <row r="30" spans="1:8" x14ac:dyDescent="0.25">
      <c r="A30"/>
      <c r="E30" s="19"/>
    </row>
    <row r="31" spans="1:8" x14ac:dyDescent="0.25">
      <c r="A31" t="s">
        <v>29</v>
      </c>
      <c r="E31" s="19" t="s">
        <v>32</v>
      </c>
    </row>
    <row r="32" spans="1:8" x14ac:dyDescent="0.25">
      <c r="A32">
        <v>8000</v>
      </c>
      <c r="B32" t="s">
        <v>30</v>
      </c>
      <c r="E32" s="19" t="s">
        <v>33</v>
      </c>
    </row>
    <row r="33" spans="1:5" x14ac:dyDescent="0.25">
      <c r="A33">
        <v>1000</v>
      </c>
      <c r="B33" t="s">
        <v>31</v>
      </c>
      <c r="E33" s="19"/>
    </row>
    <row r="34" spans="1:5" x14ac:dyDescent="0.25">
      <c r="A34" s="18">
        <f>SUM(A32:A33)</f>
        <v>9000</v>
      </c>
      <c r="E34" s="19"/>
    </row>
  </sheetData>
  <mergeCells count="2">
    <mergeCell ref="B2:C2"/>
    <mergeCell ref="E2:G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bgreen</dc:creator>
  <cp:lastModifiedBy>User</cp:lastModifiedBy>
  <dcterms:created xsi:type="dcterms:W3CDTF">2011-03-02T18:52:07Z</dcterms:created>
  <dcterms:modified xsi:type="dcterms:W3CDTF">2021-02-04T20:47:30Z</dcterms:modified>
</cp:coreProperties>
</file>